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exandru.Tascu\Desktop\POAT 25\"/>
    </mc:Choice>
  </mc:AlternateContent>
  <bookViews>
    <workbookView xWindow="0" yWindow="0" windowWidth="21390" windowHeight="13635"/>
  </bookViews>
  <sheets>
    <sheet name="Sheet1" sheetId="1" r:id="rId1"/>
  </sheets>
  <definedNames>
    <definedName name="_xlnm._FilterDatabase" localSheetId="0" hidden="1">Sheet1!$A$9:$V$46</definedName>
    <definedName name="_xlnm.Print_Area" localSheetId="0">Sheet1!$A$4:$V$50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1" l="1"/>
  <c r="Q42" i="1"/>
  <c r="R42" i="1"/>
  <c r="R41" i="1" s="1"/>
  <c r="S42" i="1"/>
  <c r="O42" i="1"/>
  <c r="T48" i="1"/>
  <c r="P23" i="1"/>
  <c r="Q23" i="1"/>
  <c r="R23" i="1"/>
  <c r="S23" i="1"/>
  <c r="O23" i="1"/>
  <c r="T38" i="1"/>
  <c r="T37" i="1"/>
  <c r="T36" i="1"/>
  <c r="T35" i="1"/>
  <c r="T34" i="1"/>
  <c r="T33" i="1"/>
  <c r="P14" i="1"/>
  <c r="Q14" i="1"/>
  <c r="R14" i="1"/>
  <c r="R13" i="1" s="1"/>
  <c r="S14" i="1"/>
  <c r="O14" i="1"/>
  <c r="T16" i="1"/>
  <c r="T17" i="1"/>
  <c r="T18" i="1"/>
  <c r="T19" i="1"/>
  <c r="T15" i="1"/>
  <c r="R22" i="1"/>
  <c r="R50" i="1" l="1"/>
  <c r="T14" i="1"/>
  <c r="P41" i="1" l="1"/>
  <c r="Q41" i="1"/>
  <c r="S41" i="1"/>
  <c r="V42" i="1"/>
  <c r="V41" i="1" s="1"/>
  <c r="O41" i="1"/>
  <c r="V23" i="1"/>
  <c r="V39" i="1"/>
  <c r="P39" i="1"/>
  <c r="P22" i="1" s="1"/>
  <c r="Q39" i="1"/>
  <c r="Q22" i="1" s="1"/>
  <c r="S39" i="1"/>
  <c r="S22" i="1" s="1"/>
  <c r="O39" i="1"/>
  <c r="V20" i="1"/>
  <c r="V14" i="1"/>
  <c r="P20" i="1"/>
  <c r="Q20" i="1"/>
  <c r="S20" i="1"/>
  <c r="S13" i="1" s="1"/>
  <c r="O20" i="1"/>
  <c r="T20" i="1" s="1"/>
  <c r="P13" i="1"/>
  <c r="Q13" i="1"/>
  <c r="T21" i="1"/>
  <c r="Q50" i="1" l="1"/>
  <c r="P50" i="1"/>
  <c r="T39" i="1"/>
  <c r="S50" i="1"/>
  <c r="O22" i="1"/>
  <c r="T13" i="1"/>
  <c r="O13" i="1"/>
  <c r="V22" i="1"/>
  <c r="V13" i="1"/>
  <c r="T47" i="1"/>
  <c r="T32" i="1" l="1"/>
  <c r="V50" i="1" l="1"/>
  <c r="T31" i="1"/>
  <c r="T46" i="1" l="1"/>
  <c r="T29" i="1"/>
  <c r="T30" i="1"/>
  <c r="T26" i="1" l="1"/>
  <c r="T27" i="1"/>
  <c r="T28" i="1"/>
  <c r="T25" i="1"/>
  <c r="T24" i="1"/>
  <c r="T23" i="1" l="1"/>
  <c r="T22" i="1" s="1"/>
  <c r="O50" i="1"/>
  <c r="T44" i="1" l="1"/>
  <c r="T45" i="1"/>
  <c r="T43" i="1"/>
  <c r="T42" i="1" l="1"/>
  <c r="T41" i="1" s="1"/>
  <c r="T50" i="1" s="1"/>
</calcChain>
</file>

<file path=xl/sharedStrings.xml><?xml version="1.0" encoding="utf-8"?>
<sst xmlns="http://schemas.openxmlformats.org/spreadsheetml/2006/main" count="343" uniqueCount="135">
  <si>
    <t>Nr. crt.</t>
  </si>
  <si>
    <t>Titlu proiect</t>
  </si>
  <si>
    <t xml:space="preserve">Regiune </t>
  </si>
  <si>
    <t>Judet</t>
  </si>
  <si>
    <t>Localitate</t>
  </si>
  <si>
    <t>Tip beneficiar</t>
  </si>
  <si>
    <t>Total valoare proiect</t>
  </si>
  <si>
    <t>Act aditional NR.</t>
  </si>
  <si>
    <t>Cheltuieli neeligibile</t>
  </si>
  <si>
    <t>Fonduri UE</t>
  </si>
  <si>
    <t>Anexa 3</t>
  </si>
  <si>
    <t>AP 1</t>
  </si>
  <si>
    <t>TOTAL</t>
  </si>
  <si>
    <t>AP 2</t>
  </si>
  <si>
    <t>AP 3</t>
  </si>
  <si>
    <t xml:space="preserve">Sprijin pentru identificarea, gestionarea şi implementarea proiectelor Ministerului Comunicaţiilor şi pentru Societatea Informaţională         
finanţate în cadrul axei 2 POC 2014 - 2020
</t>
  </si>
  <si>
    <t>MCSI</t>
  </si>
  <si>
    <t>București</t>
  </si>
  <si>
    <t>autoritate publică centrală</t>
  </si>
  <si>
    <t>în implementare</t>
  </si>
  <si>
    <t>Instruire în ceea ce privește aplicarea legislației în domeniul ajutorului de stat pentru beneficiarii FESI de la nivel local</t>
  </si>
  <si>
    <t>ANFP</t>
  </si>
  <si>
    <t xml:space="preserve">Sprijin pentru finanţarea cheltuielilor de personal efectuate în perioada decembrie 2015-decembrie 2017
pentru  personalul Ministerului Fondurilor Europene implicat în coordonarea, gestionarea şi controlul FESI
</t>
  </si>
  <si>
    <t>MFE</t>
  </si>
  <si>
    <t>OI PSI</t>
  </si>
  <si>
    <t>MMAP</t>
  </si>
  <si>
    <t>Axă prioritară/ Prioritate de investiţii</t>
  </si>
  <si>
    <t>RMD/ RMPD</t>
  </si>
  <si>
    <t>Valoarea ELIGIBILĂ a proiectului (LEI)</t>
  </si>
  <si>
    <t xml:space="preserve">Finanțare acordată </t>
  </si>
  <si>
    <t>Buget național</t>
  </si>
  <si>
    <t>Contribuția proprie a beneficiarului</t>
  </si>
  <si>
    <t>Stadiu proiect 
(în implementare/ reziliat/ finalizat)</t>
  </si>
  <si>
    <t>Acțiune</t>
  </si>
  <si>
    <t>stadiu</t>
  </si>
  <si>
    <t>1.1.2</t>
  </si>
  <si>
    <t>1.1.1</t>
  </si>
  <si>
    <t>3.1.1</t>
  </si>
  <si>
    <t>3.1.2</t>
  </si>
  <si>
    <t>Comunicarea fondurilor ESI in noua perioada de programare</t>
  </si>
  <si>
    <t>MFE prin UCPIIS</t>
  </si>
  <si>
    <t>Implementarea Planului de Evaluare a Programului Operațional Asistență Tehnică 2014-2020</t>
  </si>
  <si>
    <t>MFE prin DGAPE</t>
  </si>
  <si>
    <t>Sprijinirea funcționării Autorității de Audit la standarde europene</t>
  </si>
  <si>
    <t>Curtea de Conturi a României - Autoritatea de Audit</t>
  </si>
  <si>
    <t>1.2.1</t>
  </si>
  <si>
    <t>2.1.2</t>
  </si>
  <si>
    <t>2.1.1</t>
  </si>
  <si>
    <t>Implementarea Planului de Evaluare a Programului Operațional Competitivitate 2014-2020</t>
  </si>
  <si>
    <t>Sprijin pentru evaluarea proiectelor primite în cadrul Axei prioritare 2 POC 2014-2020</t>
  </si>
  <si>
    <t>Audit tehnic al lucrărilor aferente obiectului de investiții „Reabilitarea secțiunilor de cale ferată București Nord-București Băneasa și Fetești-Constanța”</t>
  </si>
  <si>
    <t>MFE prin AM POS T</t>
  </si>
  <si>
    <t xml:space="preserve">Ministerul Comunicațiilor și pentru Societatea Informațională </t>
  </si>
  <si>
    <t>Sprijin din punct de vedere logistic în ceea ce privește desfășurarea activităților specifice Organismului Intermediar pentru Promovarea Societății Informaționale</t>
  </si>
  <si>
    <t>OIPSI - MCSI</t>
  </si>
  <si>
    <t>Sprijin pentru efectuarea vizitelor la fața locului în vederea închiderii perioadei de programare 2007-2013 aferentă Axei Prioritare 4 din cadrul POS CCE</t>
  </si>
  <si>
    <t>Ministerul Energiei</t>
  </si>
  <si>
    <t>Perfecționarea pregătirii profesionale a personalului Autorității de Audit care își desfășoară activitatea în domeniul auditului Fondurilor ESI</t>
  </si>
  <si>
    <t>MAI</t>
  </si>
  <si>
    <t>Optimizarea capacitatii resursei umane din MAI pentru dezvoltarea si implementarea de proiecte finantate din FESI</t>
  </si>
  <si>
    <t>Asistență tehnică pentru asigurarea funcționării mecanismului ITI din perspectiva SIDD (DD) și a structurii ADI-ITI Delta Dunării la nivel executiv și partenerial</t>
  </si>
  <si>
    <t>Asociația pentru Dezvoltare Intercomunitară – ITI Delta Dunării</t>
  </si>
  <si>
    <t>Asistență tehnică pentru susținerea capacității de evaluare</t>
  </si>
  <si>
    <t>AP</t>
  </si>
  <si>
    <t>titlu</t>
  </si>
  <si>
    <t>benef</t>
  </si>
  <si>
    <t>UE</t>
  </si>
  <si>
    <t>Implementare Planului de Evaluare a Acordului de Parteneriat</t>
  </si>
  <si>
    <t>Formarea continuă a personalului Autorității de Certificare și Plată în vederea gestionării eficiente a Fondurilor Europene Structurale și de Investiții (FESI)</t>
  </si>
  <si>
    <t>MFP - ACP</t>
  </si>
  <si>
    <t>OS 1.1</t>
  </si>
  <si>
    <t>OS 1.2</t>
  </si>
  <si>
    <t>OS 2.1</t>
  </si>
  <si>
    <t>OS 2.2</t>
  </si>
  <si>
    <t>OS 3.1</t>
  </si>
  <si>
    <t>LISTA OPERAȚIUNILOR POAT 2014-2020</t>
  </si>
  <si>
    <t>Denumire beneficiar</t>
  </si>
  <si>
    <t>Data de începere a proiectului</t>
  </si>
  <si>
    <t>Rezumat proiect</t>
  </si>
  <si>
    <t>Data de finalizare a proiectului</t>
  </si>
  <si>
    <t>Rata de cofinanțare UE</t>
  </si>
  <si>
    <t>Județ</t>
  </si>
  <si>
    <t>Categorie de intervenție</t>
  </si>
  <si>
    <t>Formarea profesională a personalului autorităților competente pentru protecția mediului privind evaluarea impactului asupra mediului și evaluarea de mediu pentru perioada 2014-2020, etapa a II-a</t>
  </si>
  <si>
    <t xml:space="preserve">Sprijin pentru finanţarea cheltuielilor de personal efectuate în perioada decembrie 2015-decembrie 2017, 
pentru personalul OIPSI implicat în gestionarea FESI
</t>
  </si>
  <si>
    <t>85% (RMPD) 
80% (RMD)</t>
  </si>
  <si>
    <t>31.04.2018</t>
  </si>
  <si>
    <t xml:space="preserve">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
</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</si>
  <si>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</si>
  <si>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</si>
  <si>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 xml:space="preserve">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
</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</si>
  <si>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</si>
  <si>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</si>
  <si>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</si>
  <si>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Obiectivul  proiectului  constă  în  asigurarea  expertizei  în  domeniul  evaluării  proiectelor depuse în perioada 2015 -2018 -Axa prioritară2 POC 2014 -2020 (TIC).</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</si>
  <si>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</si>
  <si>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</si>
  <si>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Obiectivul proiectului este de a asigura condiţiile logistice necesare OIPSI pentru implementarea Axei Prioritare 2 aferentă POC pentru închiderea POS CCE, precum şi o utilizare eficientă atât a FEDR cât şi a resurselor naţionale.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</si>
  <si>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</si>
  <si>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</si>
  <si>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</si>
  <si>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</si>
  <si>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</si>
  <si>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</si>
  <si>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</si>
  <si>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</si>
  <si>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Anexa 1</t>
  </si>
  <si>
    <t>Instruire orizontală pentru potențialii beneficiari și beneficiarii FESI, precum și instruire specifică pentru beneficiarii POAT</t>
  </si>
  <si>
    <t>Tulcea și Constanța</t>
  </si>
  <si>
    <t>Mun. Tulcea, orașe și comune din jud. Tulcea și Constanța</t>
  </si>
  <si>
    <t>asociație de dezvoltare intercomunitară</t>
  </si>
  <si>
    <t>Contribuție privată</t>
  </si>
  <si>
    <t xml:space="preserve">Sprijinirea Autorității de Certificre și Plată în vederea gestionării eficiente a FESI </t>
  </si>
  <si>
    <t>MFP- ACP</t>
  </si>
  <si>
    <t>Sprijin pentru Ministerul Fondurilor Europene, inclusiv AM POAT, AM POC, Am/OIR POIM, prin asigurarea cheltuielilor cu relocarea și a spațiului de arhivă (I)</t>
  </si>
  <si>
    <t>MDRAPFE</t>
  </si>
  <si>
    <t>Sprijin pentru Ministerul Fondurilor Europene, inclusiv AM POAT, AM POC, Am/OIR POIM, prin asigurarea necesarului de consumabile și servicii necesare funcționării echipamentelor IT (I)</t>
  </si>
  <si>
    <t>Sprijin pentru MDRAPFE, inclusiv AM POC, AM/OIR POS M/DRI POIM, prin asigurarea diverselor cheltuieli cu autoturismele (I)</t>
  </si>
  <si>
    <t>ADR NE</t>
  </si>
  <si>
    <t>MDRAPFE prin DCSM</t>
  </si>
  <si>
    <t>Sprijin acordat OI POS CCE din cadrul ADR NE în perioada 01.01.2016 - 31.12.2018 în procesul de închidere a POS CCE 2007-2013 în Regiunea NE</t>
  </si>
  <si>
    <t>Servicii pentru sprijinirea finalizării procesului de desemnare în contextul finalizării cerințelor pentru aplicațiile informatice</t>
  </si>
  <si>
    <t>Neamț</t>
  </si>
  <si>
    <t>Mun. Piatra-Neamț</t>
  </si>
  <si>
    <t>ONG de utilitate publică</t>
  </si>
  <si>
    <t>Sprijin pentru finanțarea cheltuielilor de personal efectuate în perioada decembrie 2015 - decembrie 2017, pentru personalul ANCSI implicat în gestionarea FESI</t>
  </si>
  <si>
    <t>ANCSI</t>
  </si>
  <si>
    <r>
      <rPr>
        <b/>
        <sz val="10"/>
        <rFont val="Calibri"/>
        <family val="2"/>
        <charset val="238"/>
        <scheme val="minor"/>
      </rPr>
      <t>Obiectivul  general</t>
    </r>
    <r>
      <rPr>
        <sz val="10"/>
        <rFont val="Calibri"/>
        <family val="2"/>
        <charset val="238"/>
        <scheme val="minor"/>
      </rPr>
      <t xml:space="preserve"> al proiectului  este reprezentat  de consolidarea capacității beneficiarilor  implicați în gestionarea  FESI, precum și dezvoltarea capacității potențialilor beneficiari  și beneficiarilor  POAT de a implementa  proiecte și gestiona fonduri europene nerambursabile.
</t>
    </r>
    <r>
      <rPr>
        <b/>
        <sz val="10"/>
        <rFont val="Calibri"/>
        <family val="2"/>
        <charset val="238"/>
        <scheme val="minor"/>
      </rPr>
      <t>Obiectivele specifice</t>
    </r>
    <r>
      <rPr>
        <sz val="10"/>
        <rFont val="Calibri"/>
        <family val="2"/>
        <charset val="238"/>
        <scheme val="minor"/>
      </rPr>
      <t xml:space="preserv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
</t>
    </r>
  </si>
  <si>
    <r>
      <rPr>
        <b/>
        <sz val="10"/>
        <rFont val="Calibri"/>
        <family val="2"/>
        <charset val="238"/>
        <scheme val="minor"/>
      </rPr>
      <t>Obiectivul general</t>
    </r>
    <r>
      <rPr>
        <sz val="10"/>
        <rFont val="Calibri"/>
        <family val="2"/>
        <charset val="238"/>
        <scheme val="minor"/>
      </rPr>
      <t xml:space="preserve"> al proiectului îl constituie dezvoltarea capacității ACP în vederea gestionării eficiente a FESI, în timp ce </t>
    </r>
    <r>
      <rPr>
        <b/>
        <sz val="10"/>
        <rFont val="Calibri"/>
        <family val="2"/>
        <charset val="238"/>
        <scheme val="minor"/>
      </rPr>
      <t>obiectivele specifice</t>
    </r>
    <r>
      <rPr>
        <sz val="10"/>
        <rFont val="Calibri"/>
        <family val="2"/>
        <charset val="238"/>
        <scheme val="minor"/>
      </rPr>
      <t xml:space="preserve"> vizează asigurarea funcționării ACP la standarde europene, asigurarea de consultanță pentru ACP, precum și asigurarea de expertiză și asistență tehnică în vederea realizării verificărilor suplimentare ocazionate de închiderea perioadei de programare 2007-2013.</t>
    </r>
  </si>
  <si>
    <r>
      <rPr>
        <b/>
        <sz val="10"/>
        <rFont val="Calibri"/>
        <family val="2"/>
        <charset val="238"/>
        <scheme val="minor"/>
      </rPr>
      <t>Obiectivul proiectului</t>
    </r>
    <r>
      <rPr>
        <sz val="10"/>
        <rFont val="Calibri"/>
        <family val="2"/>
        <charset val="238"/>
        <scheme val="minor"/>
      </rPr>
      <t xml:space="preserve"> îl constituie sprijinirea MFE pentru derularea activităților specifice, prin asigurarea cheltuielilor aferente relocărilor pe parcursul anului 2016 și închirierierea unui spațiu de arhivă pentru perioada aprilie-decembrie 2016.</t>
    </r>
  </si>
  <si>
    <r>
      <rPr>
        <b/>
        <sz val="10"/>
        <rFont val="Calibri"/>
        <family val="2"/>
        <charset val="238"/>
        <scheme val="minor"/>
      </rPr>
      <t>Obiectivul proiectului</t>
    </r>
    <r>
      <rPr>
        <sz val="10"/>
        <rFont val="Calibri"/>
        <family val="2"/>
        <charset val="238"/>
        <scheme val="minor"/>
      </rPr>
      <t xml:space="preserve">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r>
  </si>
  <si>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</si>
  <si>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r>
      <rPr>
        <b/>
        <sz val="10"/>
        <rFont val="Calibri"/>
        <family val="2"/>
        <charset val="238"/>
        <scheme val="minor"/>
      </rPr>
      <t>Obiectivul general</t>
    </r>
    <r>
      <rPr>
        <sz val="10"/>
        <rFont val="Calibri"/>
        <family val="2"/>
        <charset val="238"/>
        <scheme val="minor"/>
      </rPr>
      <t xml:space="preserve">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t>
    </r>
    <r>
      <rPr>
        <b/>
        <sz val="10"/>
        <rFont val="Calibri"/>
        <family val="2"/>
        <charset val="238"/>
        <scheme val="minor"/>
      </rPr>
      <t>Obiectivele specifice</t>
    </r>
    <r>
      <rPr>
        <sz val="10"/>
        <rFont val="Calibri"/>
        <family val="2"/>
        <charset val="238"/>
        <scheme val="minor"/>
      </rPr>
      <t xml:space="preserv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r>
  </si>
  <si>
    <r>
      <rPr>
        <b/>
        <sz val="10"/>
        <rFont val="Calibri"/>
        <family val="2"/>
        <charset val="238"/>
        <scheme val="minor"/>
      </rPr>
      <t>Obiectivul general al proiectului</t>
    </r>
    <r>
      <rPr>
        <sz val="10"/>
        <rFont val="Calibri"/>
        <family val="2"/>
        <charset val="238"/>
        <scheme val="minor"/>
      </rPr>
      <t xml:space="preserve"> este sprijinirea MFE/MDRAPFE în finalizarea procesului de desemnare în contextul finalizării aplicațiilor informatice MySMIS2014 și SMIS2014+, iar </t>
    </r>
    <r>
      <rPr>
        <b/>
        <sz val="10"/>
        <rFont val="Calibri"/>
        <family val="2"/>
        <charset val="238"/>
        <scheme val="minor"/>
      </rPr>
      <t>obiectivele specifice</t>
    </r>
    <r>
      <rPr>
        <sz val="10"/>
        <rFont val="Calibri"/>
        <family val="2"/>
        <charset val="238"/>
        <scheme val="minor"/>
      </rPr>
      <t xml:space="preserv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r>
  </si>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</sst>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i/>
      <sz val="14"/>
      <color theme="1"/>
      <name val="Calibri"/>
      <family val="2"/>
      <charset val="238"/>
      <scheme val="minor"/>
    </font>
    <font>
      <sz val="10"/>
      <color theme="1"/>
      <name val="Calibri"/>
      <family val="2"/>
      <charset val="238"/>
      <scheme val="minor"/>
    </font>
    <font>
      <b/>
      <sz val="10"/>
      <color theme="1"/>
      <name val="Calibri"/>
      <family val="2"/>
      <charset val="238"/>
      <scheme val="minor"/>
    </font>
    <font>
      <sz val="11"/>
      <color theme="0"/>
      <name val="Calibri"/>
      <family val="2"/>
      <charset val="238"/>
      <scheme val="minor"/>
    </font>
    <font>
      <b/>
      <sz val="10"/>
      <color theme="0"/>
      <name val="Calibri"/>
      <family val="2"/>
      <charset val="238"/>
      <scheme val="minor"/>
    </font>
    <font>
      <b/>
      <sz val="12"/>
      <color theme="0"/>
      <name val="Calibri"/>
      <family val="2"/>
      <charset val="238"/>
      <scheme val="minor"/>
    </font>
    <font>
      <sz val="10"/>
      <name val="Calibri"/>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96">
    <xf numFmtId="0" fontId="0" fillId="0" borderId="0" xfId="0"/>
    <xf numFmtId="0" fontId="1" fillId="0" borderId="0" xfId="0" applyFont="1"/>
    <xf numFmtId="0" fontId="0" fillId="0" borderId="0" xfId="0" applyFont="1"/>
    <xf numFmtId="4" fontId="2" fillId="0" borderId="4"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0" fillId="0" borderId="6" xfId="0" applyFont="1" applyBorder="1" applyAlignment="1">
      <alignment horizontal="center" vertical="center"/>
    </xf>
    <xf numFmtId="0" fontId="3" fillId="0" borderId="6" xfId="0" applyNumberFormat="1" applyFont="1" applyFill="1" applyBorder="1" applyAlignment="1">
      <alignment horizontal="left" vertical="center" wrapText="1"/>
    </xf>
    <xf numFmtId="4" fontId="3" fillId="0" borderId="6" xfId="0" applyNumberFormat="1" applyFont="1" applyFill="1" applyBorder="1" applyAlignment="1">
      <alignment horizontal="center" vertical="center" wrapText="1"/>
    </xf>
    <xf numFmtId="4" fontId="6" fillId="0" borderId="6" xfId="0" applyNumberFormat="1" applyFont="1" applyBorder="1" applyAlignment="1">
      <alignment horizontal="center" vertical="center"/>
    </xf>
    <xf numFmtId="4" fontId="7" fillId="0" borderId="6" xfId="0" applyNumberFormat="1" applyFont="1" applyBorder="1" applyAlignment="1">
      <alignment horizontal="center" vertical="center"/>
    </xf>
    <xf numFmtId="0" fontId="4" fillId="2" borderId="6"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0" fillId="2" borderId="6" xfId="0" applyFont="1" applyFill="1" applyBorder="1"/>
    <xf numFmtId="4" fontId="4" fillId="0"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xf>
    <xf numFmtId="0" fontId="3" fillId="3" borderId="6" xfId="0" applyNumberFormat="1" applyFont="1" applyFill="1" applyBorder="1" applyAlignment="1">
      <alignment horizontal="left" vertical="center" wrapText="1"/>
    </xf>
    <xf numFmtId="0" fontId="3"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xf>
    <xf numFmtId="4" fontId="7" fillId="3"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4" fontId="1" fillId="2" borderId="6" xfId="0" applyNumberFormat="1" applyFont="1" applyFill="1" applyBorder="1" applyAlignment="1">
      <alignment horizontal="center" vertical="center"/>
    </xf>
    <xf numFmtId="4" fontId="4"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9" fontId="0" fillId="0" borderId="6" xfId="0" applyNumberFormat="1" applyFont="1" applyBorder="1" applyAlignment="1">
      <alignment horizontal="center" vertical="center"/>
    </xf>
    <xf numFmtId="4" fontId="4" fillId="0" borderId="6"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8" fillId="0" borderId="0" xfId="0" applyFont="1"/>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0" fillId="0" borderId="0" xfId="0" applyFont="1" applyFill="1"/>
    <xf numFmtId="0" fontId="1" fillId="0" borderId="6" xfId="0" applyFont="1" applyFill="1" applyBorder="1"/>
    <xf numFmtId="0" fontId="4"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left" vertical="top" wrapText="1"/>
    </xf>
    <xf numFmtId="4"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5" fillId="0" borderId="0" xfId="0" applyFont="1" applyFill="1"/>
    <xf numFmtId="3" fontId="4"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3" fillId="0" borderId="6"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4" fontId="2"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0" xfId="0" applyFont="1" applyFill="1" applyAlignment="1">
      <alignment horizontal="right"/>
    </xf>
    <xf numFmtId="164"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tabSelected="1" topLeftCell="A4" zoomScale="64" zoomScaleNormal="64" workbookViewId="0">
      <pane xSplit="4" ySplit="9" topLeftCell="I19" activePane="bottomRight" state="frozen"/>
      <selection activeCell="A4" sqref="A4"/>
      <selection pane="topRight" activeCell="E4" sqref="E4"/>
      <selection pane="bottomLeft" activeCell="A11" sqref="A11"/>
      <selection pane="bottomRight" activeCell="B43" sqref="B43:B48"/>
    </sheetView>
  </sheetViews>
  <sheetFormatPr defaultRowHeight="15" x14ac:dyDescent="0.25"/>
  <cols>
    <col min="1" max="1" width="5" style="2" customWidth="1"/>
    <col min="2" max="3" width="12.7109375" style="2" customWidth="1"/>
    <col min="4" max="4" width="44.85546875" style="2" customWidth="1"/>
    <col min="5" max="5" width="14.5703125" style="2" customWidth="1"/>
    <col min="6" max="6" width="44" style="2" customWidth="1"/>
    <col min="7" max="9" width="14.5703125" style="2" customWidth="1"/>
    <col min="10" max="10" width="9" style="2" bestFit="1" customWidth="1"/>
    <col min="11" max="11" width="9.5703125" style="2" customWidth="1"/>
    <col min="12" max="12" width="12.28515625" style="2" customWidth="1"/>
    <col min="13" max="13" width="11.42578125" style="42" customWidth="1"/>
    <col min="14" max="14" width="12.5703125" style="42" customWidth="1"/>
    <col min="15" max="15" width="17" style="2" customWidth="1"/>
    <col min="16" max="16" width="13.85546875" style="2" customWidth="1"/>
    <col min="17" max="18" width="16.140625" style="2" customWidth="1"/>
    <col min="19" max="19" width="16.42578125" style="2" customWidth="1"/>
    <col min="20" max="20" width="18" style="2" customWidth="1"/>
    <col min="21" max="21" width="15.85546875" style="42" customWidth="1"/>
    <col min="22" max="22" width="14.7109375" style="42" customWidth="1"/>
    <col min="23" max="16384" width="9.140625" style="2"/>
  </cols>
  <sheetData>
    <row r="1" spans="1:22" ht="18.75" x14ac:dyDescent="0.3">
      <c r="V1" s="49" t="s">
        <v>10</v>
      </c>
    </row>
    <row r="4" spans="1:22" x14ac:dyDescent="0.25">
      <c r="V4" s="61" t="s">
        <v>106</v>
      </c>
    </row>
    <row r="6" spans="1:22" ht="15.75" customHeight="1" x14ac:dyDescent="0.25">
      <c r="A6" s="67" t="s">
        <v>75</v>
      </c>
      <c r="B6" s="68"/>
      <c r="C6" s="68"/>
      <c r="D6" s="68"/>
      <c r="E6" s="68"/>
      <c r="F6" s="68"/>
      <c r="G6" s="68"/>
      <c r="H6" s="68"/>
      <c r="I6" s="68"/>
      <c r="J6" s="68"/>
      <c r="K6" s="68"/>
      <c r="L6" s="68"/>
      <c r="M6" s="68"/>
      <c r="N6" s="68"/>
      <c r="O6" s="68"/>
      <c r="P6" s="68"/>
      <c r="Q6" s="68"/>
      <c r="R6" s="68"/>
      <c r="S6" s="68"/>
      <c r="T6" s="68"/>
      <c r="U6" s="68"/>
      <c r="V6" s="68"/>
    </row>
    <row r="7" spans="1:22" ht="15.75" customHeight="1" x14ac:dyDescent="0.25">
      <c r="A7" s="91">
        <v>42855</v>
      </c>
      <c r="B7" s="92"/>
      <c r="C7" s="92"/>
      <c r="D7" s="92"/>
      <c r="E7" s="92"/>
      <c r="F7" s="92"/>
      <c r="G7" s="92"/>
      <c r="H7" s="92"/>
      <c r="I7" s="92"/>
      <c r="J7" s="92"/>
      <c r="K7" s="92"/>
      <c r="L7" s="92"/>
      <c r="M7" s="92"/>
      <c r="N7" s="92"/>
      <c r="O7" s="92"/>
      <c r="P7" s="92"/>
      <c r="Q7" s="92"/>
      <c r="R7" s="92"/>
      <c r="S7" s="92"/>
      <c r="T7" s="92"/>
      <c r="U7" s="92"/>
      <c r="V7" s="92"/>
    </row>
    <row r="8" spans="1:22" ht="16.5" thickBot="1" x14ac:dyDescent="0.3">
      <c r="A8" s="67"/>
      <c r="B8" s="68"/>
      <c r="C8" s="68"/>
      <c r="D8" s="74"/>
      <c r="E8" s="74"/>
      <c r="F8" s="74"/>
      <c r="G8" s="74"/>
      <c r="H8" s="74"/>
      <c r="I8" s="74"/>
      <c r="J8" s="74"/>
      <c r="K8" s="74"/>
      <c r="L8" s="74"/>
      <c r="M8" s="74"/>
      <c r="N8" s="74"/>
      <c r="O8" s="75"/>
      <c r="P8" s="75"/>
      <c r="Q8" s="75"/>
      <c r="R8" s="75"/>
      <c r="S8" s="75"/>
      <c r="T8" s="76"/>
      <c r="U8" s="50"/>
      <c r="V8" s="51"/>
    </row>
    <row r="9" spans="1:22" ht="26.25" customHeight="1" x14ac:dyDescent="0.25">
      <c r="A9" s="77" t="s">
        <v>0</v>
      </c>
      <c r="B9" s="93" t="s">
        <v>26</v>
      </c>
      <c r="C9" s="93" t="s">
        <v>33</v>
      </c>
      <c r="D9" s="80" t="s">
        <v>1</v>
      </c>
      <c r="E9" s="80" t="s">
        <v>76</v>
      </c>
      <c r="F9" s="93" t="s">
        <v>78</v>
      </c>
      <c r="G9" s="93" t="s">
        <v>77</v>
      </c>
      <c r="H9" s="93" t="s">
        <v>79</v>
      </c>
      <c r="I9" s="93" t="s">
        <v>80</v>
      </c>
      <c r="J9" s="80" t="s">
        <v>2</v>
      </c>
      <c r="K9" s="80" t="s">
        <v>81</v>
      </c>
      <c r="L9" s="80" t="s">
        <v>4</v>
      </c>
      <c r="M9" s="80" t="s">
        <v>5</v>
      </c>
      <c r="N9" s="93" t="s">
        <v>82</v>
      </c>
      <c r="O9" s="69" t="s">
        <v>28</v>
      </c>
      <c r="P9" s="69"/>
      <c r="Q9" s="69"/>
      <c r="R9" s="57"/>
      <c r="S9" s="3"/>
      <c r="T9" s="69" t="s">
        <v>6</v>
      </c>
      <c r="U9" s="71" t="s">
        <v>32</v>
      </c>
      <c r="V9" s="71" t="s">
        <v>7</v>
      </c>
    </row>
    <row r="10" spans="1:22" ht="24.75" customHeight="1" x14ac:dyDescent="0.25">
      <c r="A10" s="78"/>
      <c r="B10" s="94"/>
      <c r="C10" s="94"/>
      <c r="D10" s="81"/>
      <c r="E10" s="81"/>
      <c r="F10" s="94"/>
      <c r="G10" s="94"/>
      <c r="H10" s="94"/>
      <c r="I10" s="94"/>
      <c r="J10" s="81"/>
      <c r="K10" s="81"/>
      <c r="L10" s="81"/>
      <c r="M10" s="81"/>
      <c r="N10" s="94"/>
      <c r="O10" s="73" t="s">
        <v>29</v>
      </c>
      <c r="P10" s="73"/>
      <c r="Q10" s="73" t="s">
        <v>31</v>
      </c>
      <c r="R10" s="83" t="s">
        <v>111</v>
      </c>
      <c r="S10" s="73" t="s">
        <v>8</v>
      </c>
      <c r="T10" s="70"/>
      <c r="U10" s="72"/>
      <c r="V10" s="72"/>
    </row>
    <row r="11" spans="1:22" ht="31.5" x14ac:dyDescent="0.25">
      <c r="A11" s="79"/>
      <c r="B11" s="95"/>
      <c r="C11" s="95"/>
      <c r="D11" s="82"/>
      <c r="E11" s="82"/>
      <c r="F11" s="95"/>
      <c r="G11" s="95"/>
      <c r="H11" s="95"/>
      <c r="I11" s="95"/>
      <c r="J11" s="81"/>
      <c r="K11" s="81"/>
      <c r="L11" s="81"/>
      <c r="M11" s="81"/>
      <c r="N11" s="95"/>
      <c r="O11" s="4" t="s">
        <v>9</v>
      </c>
      <c r="P11" s="4" t="s">
        <v>30</v>
      </c>
      <c r="Q11" s="70"/>
      <c r="R11" s="84"/>
      <c r="S11" s="73"/>
      <c r="T11" s="70"/>
      <c r="U11" s="72"/>
      <c r="V11" s="72"/>
    </row>
    <row r="12" spans="1:22" s="37" customFormat="1" ht="14.25" customHeight="1" x14ac:dyDescent="0.25">
      <c r="A12" s="31" t="s">
        <v>0</v>
      </c>
      <c r="B12" s="32" t="s">
        <v>63</v>
      </c>
      <c r="C12" s="32" t="s">
        <v>33</v>
      </c>
      <c r="D12" s="33" t="s">
        <v>64</v>
      </c>
      <c r="E12" s="33" t="s">
        <v>65</v>
      </c>
      <c r="F12" s="33" t="s">
        <v>78</v>
      </c>
      <c r="G12" s="33" t="s">
        <v>77</v>
      </c>
      <c r="H12" s="33" t="s">
        <v>79</v>
      </c>
      <c r="I12" s="33" t="s">
        <v>80</v>
      </c>
      <c r="J12" s="34" t="s">
        <v>2</v>
      </c>
      <c r="K12" s="34" t="s">
        <v>3</v>
      </c>
      <c r="L12" s="34" t="s">
        <v>4</v>
      </c>
      <c r="M12" s="34" t="s">
        <v>5</v>
      </c>
      <c r="N12" s="34" t="s">
        <v>82</v>
      </c>
      <c r="O12" s="35" t="s">
        <v>66</v>
      </c>
      <c r="P12" s="35" t="s">
        <v>30</v>
      </c>
      <c r="Q12" s="36" t="s">
        <v>31</v>
      </c>
      <c r="R12" s="36" t="s">
        <v>111</v>
      </c>
      <c r="S12" s="35" t="s">
        <v>8</v>
      </c>
      <c r="T12" s="36" t="s">
        <v>6</v>
      </c>
      <c r="U12" s="52" t="s">
        <v>34</v>
      </c>
      <c r="V12" s="52" t="s">
        <v>7</v>
      </c>
    </row>
    <row r="13" spans="1:22" x14ac:dyDescent="0.25">
      <c r="A13" s="13"/>
      <c r="B13" s="13" t="s">
        <v>11</v>
      </c>
      <c r="C13" s="13"/>
      <c r="D13" s="13"/>
      <c r="E13" s="13"/>
      <c r="F13" s="13"/>
      <c r="G13" s="13"/>
      <c r="H13" s="13"/>
      <c r="I13" s="13"/>
      <c r="J13" s="13"/>
      <c r="K13" s="14"/>
      <c r="L13" s="14"/>
      <c r="M13" s="14"/>
      <c r="N13" s="14"/>
      <c r="O13" s="15">
        <f t="shared" ref="O13:T13" si="0">O14+O20</f>
        <v>25928749.510000002</v>
      </c>
      <c r="P13" s="15">
        <f t="shared" si="0"/>
        <v>1470426.52</v>
      </c>
      <c r="Q13" s="15">
        <f t="shared" si="0"/>
        <v>3215086.33</v>
      </c>
      <c r="R13" s="15">
        <f t="shared" si="0"/>
        <v>196071.25</v>
      </c>
      <c r="S13" s="15">
        <f t="shared" si="0"/>
        <v>139661.88</v>
      </c>
      <c r="T13" s="15">
        <f t="shared" si="0"/>
        <v>30949995.489999998</v>
      </c>
      <c r="U13" s="13" t="s">
        <v>11</v>
      </c>
      <c r="V13" s="13">
        <f>V14+V20</f>
        <v>6</v>
      </c>
    </row>
    <row r="14" spans="1:22" x14ac:dyDescent="0.25">
      <c r="A14" s="13"/>
      <c r="B14" s="13" t="s">
        <v>70</v>
      </c>
      <c r="C14" s="13"/>
      <c r="D14" s="13"/>
      <c r="E14" s="13"/>
      <c r="F14" s="13"/>
      <c r="G14" s="13"/>
      <c r="H14" s="13"/>
      <c r="I14" s="13"/>
      <c r="J14" s="13"/>
      <c r="K14" s="14"/>
      <c r="L14" s="14"/>
      <c r="M14" s="14"/>
      <c r="N14" s="14"/>
      <c r="O14" s="15">
        <f>SUM(O15:O19)</f>
        <v>25385748.690000001</v>
      </c>
      <c r="P14" s="15">
        <f t="shared" ref="P14:T14" si="1">SUM(P15:P19)</f>
        <v>1470426.52</v>
      </c>
      <c r="Q14" s="15">
        <f t="shared" si="1"/>
        <v>3116962.15</v>
      </c>
      <c r="R14" s="15">
        <f t="shared" si="1"/>
        <v>196071.25</v>
      </c>
      <c r="S14" s="15">
        <f t="shared" si="1"/>
        <v>139661.88</v>
      </c>
      <c r="T14" s="15">
        <f t="shared" si="1"/>
        <v>30308870.489999998</v>
      </c>
      <c r="U14" s="13" t="s">
        <v>70</v>
      </c>
      <c r="V14" s="13">
        <f>SUM(V15:V18)</f>
        <v>6</v>
      </c>
    </row>
    <row r="15" spans="1:22" ht="270.75" customHeight="1" x14ac:dyDescent="0.25">
      <c r="A15" s="5">
        <v>1</v>
      </c>
      <c r="B15" s="88" t="s">
        <v>70</v>
      </c>
      <c r="C15" s="5" t="s">
        <v>36</v>
      </c>
      <c r="D15" s="9" t="s">
        <v>20</v>
      </c>
      <c r="E15" s="5" t="s">
        <v>21</v>
      </c>
      <c r="F15" s="9" t="s">
        <v>87</v>
      </c>
      <c r="G15" s="54">
        <v>42522</v>
      </c>
      <c r="H15" s="54">
        <v>42978</v>
      </c>
      <c r="I15" s="48" t="s">
        <v>85</v>
      </c>
      <c r="J15" s="5" t="s">
        <v>27</v>
      </c>
      <c r="K15" s="5" t="s">
        <v>17</v>
      </c>
      <c r="L15" s="5" t="s">
        <v>17</v>
      </c>
      <c r="M15" s="5" t="s">
        <v>18</v>
      </c>
      <c r="N15" s="5">
        <v>121</v>
      </c>
      <c r="O15" s="10">
        <v>978435.6</v>
      </c>
      <c r="P15" s="10">
        <v>0</v>
      </c>
      <c r="Q15" s="10">
        <v>176810.4</v>
      </c>
      <c r="R15" s="10">
        <v>0</v>
      </c>
      <c r="S15" s="10">
        <v>0</v>
      </c>
      <c r="T15" s="40">
        <f>O15+P15+Q15+R15+S15</f>
        <v>1155246</v>
      </c>
      <c r="U15" s="44" t="s">
        <v>19</v>
      </c>
      <c r="V15" s="5">
        <v>1</v>
      </c>
    </row>
    <row r="16" spans="1:22" ht="114.75" x14ac:dyDescent="0.25">
      <c r="A16" s="5">
        <v>2</v>
      </c>
      <c r="B16" s="89"/>
      <c r="C16" s="26" t="s">
        <v>36</v>
      </c>
      <c r="D16" s="9" t="s">
        <v>59</v>
      </c>
      <c r="E16" s="5" t="s">
        <v>58</v>
      </c>
      <c r="F16" s="9" t="s">
        <v>89</v>
      </c>
      <c r="G16" s="54">
        <v>42639</v>
      </c>
      <c r="H16" s="54">
        <v>43184</v>
      </c>
      <c r="I16" s="48" t="s">
        <v>85</v>
      </c>
      <c r="J16" s="5" t="s">
        <v>27</v>
      </c>
      <c r="K16" s="5" t="s">
        <v>17</v>
      </c>
      <c r="L16" s="5" t="s">
        <v>17</v>
      </c>
      <c r="M16" s="5" t="s">
        <v>18</v>
      </c>
      <c r="N16" s="5">
        <v>121</v>
      </c>
      <c r="O16" s="10">
        <v>1044854.27</v>
      </c>
      <c r="P16" s="10">
        <v>0</v>
      </c>
      <c r="Q16" s="10">
        <v>188812.73</v>
      </c>
      <c r="R16" s="10">
        <v>0</v>
      </c>
      <c r="S16" s="10">
        <v>2460</v>
      </c>
      <c r="T16" s="58">
        <f t="shared" ref="T16:T19" si="2">O16+P16+Q16+R16+S16</f>
        <v>1236127</v>
      </c>
      <c r="U16" s="44" t="s">
        <v>19</v>
      </c>
      <c r="V16" s="5">
        <v>2</v>
      </c>
    </row>
    <row r="17" spans="1:22" ht="89.25" x14ac:dyDescent="0.25">
      <c r="A17" s="5">
        <v>3</v>
      </c>
      <c r="B17" s="89"/>
      <c r="C17" s="5" t="s">
        <v>35</v>
      </c>
      <c r="D17" s="45" t="s">
        <v>15</v>
      </c>
      <c r="E17" s="5" t="s">
        <v>16</v>
      </c>
      <c r="F17" s="9" t="s">
        <v>88</v>
      </c>
      <c r="G17" s="54">
        <v>42510</v>
      </c>
      <c r="H17" s="54">
        <v>43575</v>
      </c>
      <c r="I17" s="48" t="s">
        <v>85</v>
      </c>
      <c r="J17" s="60" t="s">
        <v>27</v>
      </c>
      <c r="K17" s="60" t="s">
        <v>17</v>
      </c>
      <c r="L17" s="60" t="s">
        <v>17</v>
      </c>
      <c r="M17" s="60" t="s">
        <v>18</v>
      </c>
      <c r="N17" s="5">
        <v>121</v>
      </c>
      <c r="O17" s="10">
        <v>9902485.8399999999</v>
      </c>
      <c r="P17" s="10">
        <v>0</v>
      </c>
      <c r="Q17" s="10">
        <v>1789450.92</v>
      </c>
      <c r="R17" s="10">
        <v>0</v>
      </c>
      <c r="S17" s="10">
        <v>106640.88</v>
      </c>
      <c r="T17" s="58">
        <f t="shared" si="2"/>
        <v>11798577.640000001</v>
      </c>
      <c r="U17" s="44" t="s">
        <v>19</v>
      </c>
      <c r="V17" s="5">
        <v>1</v>
      </c>
    </row>
    <row r="18" spans="1:22" ht="347.25" customHeight="1" x14ac:dyDescent="0.25">
      <c r="A18" s="5">
        <v>4</v>
      </c>
      <c r="B18" s="89"/>
      <c r="C18" s="26" t="s">
        <v>35</v>
      </c>
      <c r="D18" s="9" t="s">
        <v>60</v>
      </c>
      <c r="E18" s="5" t="s">
        <v>61</v>
      </c>
      <c r="F18" s="9" t="s">
        <v>90</v>
      </c>
      <c r="G18" s="54">
        <v>42370</v>
      </c>
      <c r="H18" s="54">
        <v>43465</v>
      </c>
      <c r="I18" s="62" t="s">
        <v>85</v>
      </c>
      <c r="J18" s="66" t="s">
        <v>27</v>
      </c>
      <c r="K18" s="66" t="s">
        <v>108</v>
      </c>
      <c r="L18" s="66" t="s">
        <v>109</v>
      </c>
      <c r="M18" s="66" t="s">
        <v>110</v>
      </c>
      <c r="N18" s="63">
        <v>121</v>
      </c>
      <c r="O18" s="10">
        <v>8137064.5999999996</v>
      </c>
      <c r="P18" s="10">
        <v>1470426.52</v>
      </c>
      <c r="Q18" s="10">
        <v>0</v>
      </c>
      <c r="R18" s="10">
        <v>196071.25</v>
      </c>
      <c r="S18" s="10">
        <v>30561</v>
      </c>
      <c r="T18" s="58">
        <f t="shared" si="2"/>
        <v>9834123.3699999992</v>
      </c>
      <c r="U18" s="44" t="s">
        <v>19</v>
      </c>
      <c r="V18" s="5">
        <v>2</v>
      </c>
    </row>
    <row r="19" spans="1:22" ht="347.25" customHeight="1" x14ac:dyDescent="0.25">
      <c r="A19" s="5">
        <v>5</v>
      </c>
      <c r="B19" s="90"/>
      <c r="C19" s="26" t="s">
        <v>36</v>
      </c>
      <c r="D19" s="9" t="s">
        <v>107</v>
      </c>
      <c r="E19" s="5" t="s">
        <v>21</v>
      </c>
      <c r="F19" s="9" t="s">
        <v>127</v>
      </c>
      <c r="G19" s="54">
        <v>42767</v>
      </c>
      <c r="H19" s="54">
        <v>43861</v>
      </c>
      <c r="I19" s="62" t="s">
        <v>85</v>
      </c>
      <c r="J19" s="66" t="s">
        <v>27</v>
      </c>
      <c r="K19" s="66" t="s">
        <v>17</v>
      </c>
      <c r="L19" s="66" t="s">
        <v>17</v>
      </c>
      <c r="M19" s="66" t="s">
        <v>18</v>
      </c>
      <c r="N19" s="63">
        <v>121</v>
      </c>
      <c r="O19" s="10">
        <v>5322908.38</v>
      </c>
      <c r="P19" s="10">
        <v>0</v>
      </c>
      <c r="Q19" s="10">
        <v>961888.1</v>
      </c>
      <c r="R19" s="10">
        <v>0</v>
      </c>
      <c r="S19" s="10">
        <v>0</v>
      </c>
      <c r="T19" s="58">
        <f t="shared" si="2"/>
        <v>6284796.4799999995</v>
      </c>
      <c r="U19" s="59" t="s">
        <v>19</v>
      </c>
      <c r="V19" s="5">
        <v>0</v>
      </c>
    </row>
    <row r="20" spans="1:22" x14ac:dyDescent="0.25">
      <c r="A20" s="13"/>
      <c r="B20" s="13" t="s">
        <v>71</v>
      </c>
      <c r="C20" s="13"/>
      <c r="D20" s="13"/>
      <c r="E20" s="13"/>
      <c r="F20" s="13"/>
      <c r="G20" s="13"/>
      <c r="H20" s="13"/>
      <c r="I20" s="13"/>
      <c r="J20" s="64"/>
      <c r="K20" s="65"/>
      <c r="L20" s="65"/>
      <c r="M20" s="65"/>
      <c r="N20" s="14"/>
      <c r="O20" s="15">
        <f>SUM(O21)</f>
        <v>543000.81999999995</v>
      </c>
      <c r="P20" s="15">
        <f t="shared" ref="P20:S20" si="3">SUM(P21)</f>
        <v>0</v>
      </c>
      <c r="Q20" s="15">
        <f t="shared" si="3"/>
        <v>98124.18</v>
      </c>
      <c r="R20" s="15"/>
      <c r="S20" s="15">
        <f t="shared" si="3"/>
        <v>0</v>
      </c>
      <c r="T20" s="15">
        <f>O20+P20+Q20+R20+S20</f>
        <v>641125</v>
      </c>
      <c r="U20" s="13" t="s">
        <v>71</v>
      </c>
      <c r="V20" s="13">
        <f>SUM(V21)</f>
        <v>0</v>
      </c>
    </row>
    <row r="21" spans="1:22" ht="165.75" x14ac:dyDescent="0.25">
      <c r="A21" s="5">
        <v>6</v>
      </c>
      <c r="B21" s="38" t="s">
        <v>71</v>
      </c>
      <c r="C21" s="5" t="s">
        <v>45</v>
      </c>
      <c r="D21" s="9" t="s">
        <v>39</v>
      </c>
      <c r="E21" s="5" t="s">
        <v>40</v>
      </c>
      <c r="F21" s="9" t="s">
        <v>91</v>
      </c>
      <c r="G21" s="54">
        <v>42278</v>
      </c>
      <c r="H21" s="5" t="s">
        <v>86</v>
      </c>
      <c r="I21" s="48" t="s">
        <v>85</v>
      </c>
      <c r="J21" s="5" t="s">
        <v>27</v>
      </c>
      <c r="K21" s="5" t="s">
        <v>17</v>
      </c>
      <c r="L21" s="5" t="s">
        <v>17</v>
      </c>
      <c r="M21" s="5" t="s">
        <v>18</v>
      </c>
      <c r="N21" s="5">
        <v>123</v>
      </c>
      <c r="O21" s="10">
        <v>543000.81999999995</v>
      </c>
      <c r="P21" s="10">
        <v>0</v>
      </c>
      <c r="Q21" s="10">
        <v>98124.18</v>
      </c>
      <c r="R21" s="10">
        <v>0</v>
      </c>
      <c r="S21" s="10">
        <v>0</v>
      </c>
      <c r="T21" s="40">
        <f>O21+P21+Q21+S21</f>
        <v>641125</v>
      </c>
      <c r="U21" s="44" t="s">
        <v>19</v>
      </c>
      <c r="V21" s="5">
        <v>0</v>
      </c>
    </row>
    <row r="22" spans="1:22" x14ac:dyDescent="0.25">
      <c r="A22" s="16"/>
      <c r="B22" s="13" t="s">
        <v>13</v>
      </c>
      <c r="C22" s="13"/>
      <c r="D22" s="16"/>
      <c r="E22" s="16"/>
      <c r="F22" s="16"/>
      <c r="G22" s="16"/>
      <c r="H22" s="16"/>
      <c r="I22" s="16"/>
      <c r="J22" s="16"/>
      <c r="K22" s="16"/>
      <c r="L22" s="16"/>
      <c r="M22" s="14"/>
      <c r="N22" s="14"/>
      <c r="O22" s="24">
        <f t="shared" ref="O22:T22" si="4">O23+O39</f>
        <v>43141124.390000001</v>
      </c>
      <c r="P22" s="24">
        <f t="shared" si="4"/>
        <v>0</v>
      </c>
      <c r="Q22" s="24">
        <f t="shared" si="4"/>
        <v>7795913.6799999997</v>
      </c>
      <c r="R22" s="24">
        <f t="shared" si="4"/>
        <v>0</v>
      </c>
      <c r="S22" s="24">
        <f t="shared" si="4"/>
        <v>4679092.9000000004</v>
      </c>
      <c r="T22" s="24">
        <f t="shared" si="4"/>
        <v>55616130.969999984</v>
      </c>
      <c r="U22" s="13" t="s">
        <v>13</v>
      </c>
      <c r="V22" s="13">
        <f>V23+V39</f>
        <v>4</v>
      </c>
    </row>
    <row r="23" spans="1:22" x14ac:dyDescent="0.25">
      <c r="A23" s="16"/>
      <c r="B23" s="41" t="s">
        <v>72</v>
      </c>
      <c r="C23" s="13"/>
      <c r="D23" s="16"/>
      <c r="E23" s="16"/>
      <c r="F23" s="16"/>
      <c r="G23" s="16"/>
      <c r="H23" s="16"/>
      <c r="I23" s="16"/>
      <c r="J23" s="16"/>
      <c r="K23" s="16"/>
      <c r="L23" s="16"/>
      <c r="M23" s="14"/>
      <c r="N23" s="14"/>
      <c r="O23" s="24">
        <f>SUM(O24:O38)</f>
        <v>43141124.390000001</v>
      </c>
      <c r="P23" s="24">
        <f t="shared" ref="P23:T23" si="5">SUM(P24:P38)</f>
        <v>0</v>
      </c>
      <c r="Q23" s="24">
        <f t="shared" si="5"/>
        <v>7795913.6799999997</v>
      </c>
      <c r="R23" s="24">
        <f t="shared" si="5"/>
        <v>0</v>
      </c>
      <c r="S23" s="24">
        <f t="shared" si="5"/>
        <v>4679092.9000000004</v>
      </c>
      <c r="T23" s="24">
        <f t="shared" si="5"/>
        <v>55616130.969999984</v>
      </c>
      <c r="U23" s="13" t="s">
        <v>72</v>
      </c>
      <c r="V23" s="13">
        <f>SUM(V24:V32)</f>
        <v>4</v>
      </c>
    </row>
    <row r="24" spans="1:22" ht="255" x14ac:dyDescent="0.25">
      <c r="A24" s="23">
        <v>7</v>
      </c>
      <c r="B24" s="88" t="s">
        <v>72</v>
      </c>
      <c r="C24" s="5" t="s">
        <v>46</v>
      </c>
      <c r="D24" s="9" t="s">
        <v>41</v>
      </c>
      <c r="E24" s="5" t="s">
        <v>42</v>
      </c>
      <c r="F24" s="9" t="s">
        <v>92</v>
      </c>
      <c r="G24" s="54">
        <v>42430</v>
      </c>
      <c r="H24" s="54">
        <v>45291</v>
      </c>
      <c r="I24" s="48" t="s">
        <v>85</v>
      </c>
      <c r="J24" s="5" t="s">
        <v>27</v>
      </c>
      <c r="K24" s="5" t="s">
        <v>17</v>
      </c>
      <c r="L24" s="5" t="s">
        <v>17</v>
      </c>
      <c r="M24" s="5" t="s">
        <v>18</v>
      </c>
      <c r="N24" s="5">
        <v>122</v>
      </c>
      <c r="O24" s="10">
        <v>3292484.25</v>
      </c>
      <c r="P24" s="10">
        <v>0</v>
      </c>
      <c r="Q24" s="10">
        <v>594975.75</v>
      </c>
      <c r="R24" s="10">
        <v>0</v>
      </c>
      <c r="S24" s="10">
        <v>0</v>
      </c>
      <c r="T24" s="17">
        <f>O24+P24+Q24+S24</f>
        <v>3887460</v>
      </c>
      <c r="U24" s="44" t="s">
        <v>19</v>
      </c>
      <c r="V24" s="5">
        <v>0</v>
      </c>
    </row>
    <row r="25" spans="1:22" ht="306" x14ac:dyDescent="0.25">
      <c r="A25" s="5">
        <v>8</v>
      </c>
      <c r="B25" s="89"/>
      <c r="C25" s="26" t="s">
        <v>47</v>
      </c>
      <c r="D25" s="9" t="s">
        <v>43</v>
      </c>
      <c r="E25" s="5" t="s">
        <v>44</v>
      </c>
      <c r="F25" s="9" t="s">
        <v>93</v>
      </c>
      <c r="G25" s="54">
        <v>42339</v>
      </c>
      <c r="H25" s="54">
        <v>43465</v>
      </c>
      <c r="I25" s="48" t="s">
        <v>85</v>
      </c>
      <c r="J25" s="5" t="s">
        <v>27</v>
      </c>
      <c r="K25" s="5" t="s">
        <v>17</v>
      </c>
      <c r="L25" s="5" t="s">
        <v>17</v>
      </c>
      <c r="M25" s="5" t="s">
        <v>18</v>
      </c>
      <c r="N25" s="5">
        <v>121</v>
      </c>
      <c r="O25" s="10">
        <v>15028883.119999999</v>
      </c>
      <c r="P25" s="10">
        <v>0</v>
      </c>
      <c r="Q25" s="10">
        <v>2715828.04</v>
      </c>
      <c r="R25" s="10">
        <v>0</v>
      </c>
      <c r="S25" s="10">
        <v>3366594.24</v>
      </c>
      <c r="T25" s="25">
        <f>O25+P25+Q25+S25</f>
        <v>21111305.399999999</v>
      </c>
      <c r="U25" s="44" t="s">
        <v>19</v>
      </c>
      <c r="V25" s="5">
        <v>0</v>
      </c>
    </row>
    <row r="26" spans="1:22" ht="63.75" x14ac:dyDescent="0.25">
      <c r="A26" s="5">
        <v>9</v>
      </c>
      <c r="B26" s="89"/>
      <c r="C26" s="26" t="s">
        <v>47</v>
      </c>
      <c r="D26" s="9" t="s">
        <v>49</v>
      </c>
      <c r="E26" s="5" t="s">
        <v>52</v>
      </c>
      <c r="F26" s="9" t="s">
        <v>94</v>
      </c>
      <c r="G26" s="54">
        <v>42552</v>
      </c>
      <c r="H26" s="54">
        <v>43465</v>
      </c>
      <c r="I26" s="48" t="s">
        <v>85</v>
      </c>
      <c r="J26" s="5" t="s">
        <v>27</v>
      </c>
      <c r="K26" s="5" t="s">
        <v>17</v>
      </c>
      <c r="L26" s="5" t="s">
        <v>17</v>
      </c>
      <c r="M26" s="5" t="s">
        <v>18</v>
      </c>
      <c r="N26" s="5">
        <v>121</v>
      </c>
      <c r="O26" s="10">
        <v>136291.19</v>
      </c>
      <c r="P26" s="10">
        <v>0</v>
      </c>
      <c r="Q26" s="10">
        <v>24628.81</v>
      </c>
      <c r="R26" s="10">
        <v>0</v>
      </c>
      <c r="S26" s="10">
        <v>0</v>
      </c>
      <c r="T26" s="25">
        <f t="shared" ref="T26:T38" si="6">O26+P26+Q26+S26</f>
        <v>160920</v>
      </c>
      <c r="U26" s="44" t="s">
        <v>19</v>
      </c>
      <c r="V26" s="5">
        <v>1</v>
      </c>
    </row>
    <row r="27" spans="1:22" ht="191.25" x14ac:dyDescent="0.25">
      <c r="A27" s="5">
        <v>10</v>
      </c>
      <c r="B27" s="89"/>
      <c r="C27" s="26" t="s">
        <v>47</v>
      </c>
      <c r="D27" s="9" t="s">
        <v>50</v>
      </c>
      <c r="E27" s="5" t="s">
        <v>51</v>
      </c>
      <c r="F27" s="9" t="s">
        <v>95</v>
      </c>
      <c r="G27" s="54">
        <v>42430</v>
      </c>
      <c r="H27" s="54">
        <v>42735</v>
      </c>
      <c r="I27" s="48" t="s">
        <v>85</v>
      </c>
      <c r="J27" s="5" t="s">
        <v>27</v>
      </c>
      <c r="K27" s="5" t="s">
        <v>17</v>
      </c>
      <c r="L27" s="5" t="s">
        <v>17</v>
      </c>
      <c r="M27" s="5" t="s">
        <v>18</v>
      </c>
      <c r="N27" s="5">
        <v>122</v>
      </c>
      <c r="O27" s="10">
        <v>122570.6</v>
      </c>
      <c r="P27" s="10">
        <v>0</v>
      </c>
      <c r="Q27" s="10">
        <v>22149.4</v>
      </c>
      <c r="R27" s="10">
        <v>0</v>
      </c>
      <c r="S27" s="10">
        <v>0</v>
      </c>
      <c r="T27" s="25">
        <f t="shared" si="6"/>
        <v>144720</v>
      </c>
      <c r="U27" s="44" t="s">
        <v>19</v>
      </c>
      <c r="V27" s="5">
        <v>1</v>
      </c>
    </row>
    <row r="28" spans="1:22" ht="324" customHeight="1" x14ac:dyDescent="0.25">
      <c r="A28" s="5">
        <v>11</v>
      </c>
      <c r="B28" s="89"/>
      <c r="C28" s="26" t="s">
        <v>46</v>
      </c>
      <c r="D28" s="9" t="s">
        <v>48</v>
      </c>
      <c r="E28" s="5" t="s">
        <v>42</v>
      </c>
      <c r="F28" s="9" t="s">
        <v>96</v>
      </c>
      <c r="G28" s="54">
        <v>42430</v>
      </c>
      <c r="H28" s="54">
        <v>45291</v>
      </c>
      <c r="I28" s="48" t="s">
        <v>85</v>
      </c>
      <c r="J28" s="5" t="s">
        <v>27</v>
      </c>
      <c r="K28" s="5" t="s">
        <v>17</v>
      </c>
      <c r="L28" s="5" t="s">
        <v>17</v>
      </c>
      <c r="M28" s="5" t="s">
        <v>18</v>
      </c>
      <c r="N28" s="5">
        <v>122</v>
      </c>
      <c r="O28" s="10">
        <v>3734287.25</v>
      </c>
      <c r="P28" s="10">
        <v>0</v>
      </c>
      <c r="Q28" s="10">
        <v>674812.75</v>
      </c>
      <c r="R28" s="10">
        <v>0</v>
      </c>
      <c r="S28" s="10">
        <v>0</v>
      </c>
      <c r="T28" s="25">
        <f t="shared" si="6"/>
        <v>4409100</v>
      </c>
      <c r="U28" s="44" t="s">
        <v>19</v>
      </c>
      <c r="V28" s="5">
        <v>0</v>
      </c>
    </row>
    <row r="29" spans="1:22" ht="63.75" x14ac:dyDescent="0.25">
      <c r="A29" s="5">
        <v>12</v>
      </c>
      <c r="B29" s="89"/>
      <c r="C29" s="26" t="s">
        <v>47</v>
      </c>
      <c r="D29" s="9" t="s">
        <v>53</v>
      </c>
      <c r="E29" s="5" t="s">
        <v>54</v>
      </c>
      <c r="F29" s="9" t="s">
        <v>97</v>
      </c>
      <c r="G29" s="54">
        <v>42370</v>
      </c>
      <c r="H29" s="54">
        <v>43646</v>
      </c>
      <c r="I29" s="48" t="s">
        <v>85</v>
      </c>
      <c r="J29" s="5" t="s">
        <v>27</v>
      </c>
      <c r="K29" s="5" t="s">
        <v>17</v>
      </c>
      <c r="L29" s="5" t="s">
        <v>17</v>
      </c>
      <c r="M29" s="5" t="s">
        <v>18</v>
      </c>
      <c r="N29" s="5">
        <v>121</v>
      </c>
      <c r="O29" s="10">
        <v>4343494.1399999997</v>
      </c>
      <c r="P29" s="10">
        <v>0</v>
      </c>
      <c r="Q29" s="10">
        <v>784900.86</v>
      </c>
      <c r="R29" s="10">
        <v>0</v>
      </c>
      <c r="S29" s="10">
        <v>25920</v>
      </c>
      <c r="T29" s="27">
        <f t="shared" si="6"/>
        <v>5154315</v>
      </c>
      <c r="U29" s="44" t="s">
        <v>19</v>
      </c>
      <c r="V29" s="5">
        <v>0</v>
      </c>
    </row>
    <row r="30" spans="1:22" s="42" customFormat="1" ht="141.75" customHeight="1" x14ac:dyDescent="0.25">
      <c r="A30" s="5">
        <v>13</v>
      </c>
      <c r="B30" s="89"/>
      <c r="C30" s="26" t="s">
        <v>47</v>
      </c>
      <c r="D30" s="9" t="s">
        <v>55</v>
      </c>
      <c r="E30" s="5" t="s">
        <v>56</v>
      </c>
      <c r="F30" s="9" t="s">
        <v>104</v>
      </c>
      <c r="G30" s="54">
        <v>42461</v>
      </c>
      <c r="H30" s="54">
        <v>42735</v>
      </c>
      <c r="I30" s="48" t="s">
        <v>85</v>
      </c>
      <c r="J30" s="5" t="s">
        <v>27</v>
      </c>
      <c r="K30" s="5" t="s">
        <v>17</v>
      </c>
      <c r="L30" s="5" t="s">
        <v>17</v>
      </c>
      <c r="M30" s="5" t="s">
        <v>18</v>
      </c>
      <c r="N30" s="5">
        <v>121</v>
      </c>
      <c r="O30" s="10">
        <v>176952.42</v>
      </c>
      <c r="P30" s="10">
        <v>0</v>
      </c>
      <c r="Q30" s="10">
        <v>31976.58</v>
      </c>
      <c r="R30" s="10">
        <v>0</v>
      </c>
      <c r="S30" s="10">
        <v>0</v>
      </c>
      <c r="T30" s="46">
        <f t="shared" si="6"/>
        <v>208929</v>
      </c>
      <c r="U30" s="47" t="s">
        <v>19</v>
      </c>
      <c r="V30" s="5">
        <v>1</v>
      </c>
    </row>
    <row r="31" spans="1:22" ht="263.25" customHeight="1" x14ac:dyDescent="0.25">
      <c r="A31" s="5">
        <v>14</v>
      </c>
      <c r="B31" s="89"/>
      <c r="C31" s="26" t="s">
        <v>46</v>
      </c>
      <c r="D31" s="9" t="s">
        <v>62</v>
      </c>
      <c r="E31" s="5" t="s">
        <v>42</v>
      </c>
      <c r="F31" s="9" t="s">
        <v>98</v>
      </c>
      <c r="G31" s="54">
        <v>42430</v>
      </c>
      <c r="H31" s="54">
        <v>44104</v>
      </c>
      <c r="I31" s="48" t="s">
        <v>85</v>
      </c>
      <c r="J31" s="5" t="s">
        <v>27</v>
      </c>
      <c r="K31" s="5" t="s">
        <v>17</v>
      </c>
      <c r="L31" s="5" t="s">
        <v>17</v>
      </c>
      <c r="M31" s="5" t="s">
        <v>18</v>
      </c>
      <c r="N31" s="5">
        <v>122</v>
      </c>
      <c r="O31" s="10">
        <v>3458253.63</v>
      </c>
      <c r="P31" s="10">
        <v>0</v>
      </c>
      <c r="Q31" s="10">
        <v>624931.48</v>
      </c>
      <c r="R31" s="10">
        <v>0</v>
      </c>
      <c r="S31" s="10">
        <v>0</v>
      </c>
      <c r="T31" s="29">
        <f t="shared" si="6"/>
        <v>4083185.11</v>
      </c>
      <c r="U31" s="44" t="s">
        <v>19</v>
      </c>
      <c r="V31" s="5">
        <v>0</v>
      </c>
    </row>
    <row r="32" spans="1:22" ht="170.25" customHeight="1" x14ac:dyDescent="0.25">
      <c r="A32" s="5">
        <v>15</v>
      </c>
      <c r="B32" s="89"/>
      <c r="C32" s="26" t="s">
        <v>46</v>
      </c>
      <c r="D32" s="9" t="s">
        <v>67</v>
      </c>
      <c r="E32" s="5" t="s">
        <v>42</v>
      </c>
      <c r="F32" s="9" t="s">
        <v>99</v>
      </c>
      <c r="G32" s="54">
        <v>42461</v>
      </c>
      <c r="H32" s="54">
        <v>44926</v>
      </c>
      <c r="I32" s="48" t="s">
        <v>85</v>
      </c>
      <c r="J32" s="5" t="s">
        <v>27</v>
      </c>
      <c r="K32" s="5" t="s">
        <v>17</v>
      </c>
      <c r="L32" s="5" t="s">
        <v>17</v>
      </c>
      <c r="M32" s="5" t="s">
        <v>18</v>
      </c>
      <c r="N32" s="5">
        <v>122</v>
      </c>
      <c r="O32" s="10">
        <v>3615947.16</v>
      </c>
      <c r="P32" s="10">
        <v>0</v>
      </c>
      <c r="Q32" s="10">
        <v>653427.84</v>
      </c>
      <c r="R32" s="10">
        <v>0</v>
      </c>
      <c r="S32" s="10">
        <v>0</v>
      </c>
      <c r="T32" s="30">
        <f t="shared" si="6"/>
        <v>4269375</v>
      </c>
      <c r="U32" s="44" t="s">
        <v>19</v>
      </c>
      <c r="V32" s="5">
        <v>1</v>
      </c>
    </row>
    <row r="33" spans="1:22" ht="170.25" customHeight="1" x14ac:dyDescent="0.25">
      <c r="A33" s="5">
        <v>16</v>
      </c>
      <c r="B33" s="89"/>
      <c r="C33" s="26" t="s">
        <v>47</v>
      </c>
      <c r="D33" s="9" t="s">
        <v>112</v>
      </c>
      <c r="E33" s="5" t="s">
        <v>113</v>
      </c>
      <c r="F33" s="9" t="s">
        <v>128</v>
      </c>
      <c r="G33" s="54">
        <v>42430</v>
      </c>
      <c r="H33" s="54">
        <v>43465</v>
      </c>
      <c r="I33" s="48" t="s">
        <v>85</v>
      </c>
      <c r="J33" s="5" t="s">
        <v>27</v>
      </c>
      <c r="K33" s="5" t="s">
        <v>17</v>
      </c>
      <c r="L33" s="5" t="s">
        <v>17</v>
      </c>
      <c r="M33" s="5" t="s">
        <v>18</v>
      </c>
      <c r="N33" s="5">
        <v>121</v>
      </c>
      <c r="O33" s="10">
        <v>6326165.6399999997</v>
      </c>
      <c r="P33" s="10">
        <v>0</v>
      </c>
      <c r="Q33" s="10">
        <v>1143183.95</v>
      </c>
      <c r="R33" s="10">
        <v>0</v>
      </c>
      <c r="S33" s="10">
        <v>450460.03</v>
      </c>
      <c r="T33" s="58">
        <f t="shared" si="6"/>
        <v>7919809.6200000001</v>
      </c>
      <c r="U33" s="59" t="s">
        <v>19</v>
      </c>
      <c r="V33" s="5">
        <v>0</v>
      </c>
    </row>
    <row r="34" spans="1:22" ht="170.25" customHeight="1" x14ac:dyDescent="0.25">
      <c r="A34" s="5">
        <v>17</v>
      </c>
      <c r="B34" s="89"/>
      <c r="C34" s="26" t="s">
        <v>47</v>
      </c>
      <c r="D34" s="9" t="s">
        <v>114</v>
      </c>
      <c r="E34" s="5" t="s">
        <v>115</v>
      </c>
      <c r="F34" s="9" t="s">
        <v>129</v>
      </c>
      <c r="G34" s="54">
        <v>42370</v>
      </c>
      <c r="H34" s="54">
        <v>42794</v>
      </c>
      <c r="I34" s="48" t="s">
        <v>85</v>
      </c>
      <c r="J34" s="5" t="s">
        <v>27</v>
      </c>
      <c r="K34" s="5" t="s">
        <v>17</v>
      </c>
      <c r="L34" s="5" t="s">
        <v>17</v>
      </c>
      <c r="M34" s="5" t="s">
        <v>18</v>
      </c>
      <c r="N34" s="5">
        <v>121</v>
      </c>
      <c r="O34" s="10">
        <v>64603.23</v>
      </c>
      <c r="P34" s="10">
        <v>0</v>
      </c>
      <c r="Q34" s="10">
        <v>11674.28</v>
      </c>
      <c r="R34" s="10">
        <v>0</v>
      </c>
      <c r="S34" s="10">
        <v>1924.4</v>
      </c>
      <c r="T34" s="58">
        <f t="shared" si="6"/>
        <v>78201.91</v>
      </c>
      <c r="U34" s="59" t="s">
        <v>19</v>
      </c>
      <c r="V34" s="5">
        <v>0</v>
      </c>
    </row>
    <row r="35" spans="1:22" ht="170.25" customHeight="1" x14ac:dyDescent="0.25">
      <c r="A35" s="5">
        <v>18</v>
      </c>
      <c r="B35" s="89"/>
      <c r="C35" s="26" t="s">
        <v>47</v>
      </c>
      <c r="D35" s="9" t="s">
        <v>116</v>
      </c>
      <c r="E35" s="5" t="s">
        <v>115</v>
      </c>
      <c r="F35" s="9" t="s">
        <v>130</v>
      </c>
      <c r="G35" s="54">
        <v>42430</v>
      </c>
      <c r="H35" s="54">
        <v>42825</v>
      </c>
      <c r="I35" s="48" t="s">
        <v>85</v>
      </c>
      <c r="J35" s="5" t="s">
        <v>27</v>
      </c>
      <c r="K35" s="5" t="s">
        <v>17</v>
      </c>
      <c r="L35" s="5" t="s">
        <v>17</v>
      </c>
      <c r="M35" s="5" t="s">
        <v>18</v>
      </c>
      <c r="N35" s="5">
        <v>121</v>
      </c>
      <c r="O35" s="10">
        <v>466547.78</v>
      </c>
      <c r="P35" s="10">
        <v>0</v>
      </c>
      <c r="Q35" s="10">
        <v>84308.56</v>
      </c>
      <c r="R35" s="10">
        <v>0</v>
      </c>
      <c r="S35" s="10">
        <v>25926.07</v>
      </c>
      <c r="T35" s="58">
        <f t="shared" si="6"/>
        <v>576782.41</v>
      </c>
      <c r="U35" s="59" t="s">
        <v>19</v>
      </c>
      <c r="V35" s="5">
        <v>0</v>
      </c>
    </row>
    <row r="36" spans="1:22" ht="170.25" customHeight="1" x14ac:dyDescent="0.25">
      <c r="A36" s="5">
        <v>19</v>
      </c>
      <c r="B36" s="89"/>
      <c r="C36" s="26" t="s">
        <v>47</v>
      </c>
      <c r="D36" s="9" t="s">
        <v>117</v>
      </c>
      <c r="E36" s="5" t="s">
        <v>115</v>
      </c>
      <c r="F36" s="9" t="s">
        <v>131</v>
      </c>
      <c r="G36" s="54">
        <v>42370</v>
      </c>
      <c r="H36" s="54">
        <v>42853</v>
      </c>
      <c r="I36" s="48" t="s">
        <v>85</v>
      </c>
      <c r="J36" s="5" t="s">
        <v>27</v>
      </c>
      <c r="K36" s="5" t="s">
        <v>17</v>
      </c>
      <c r="L36" s="5" t="s">
        <v>17</v>
      </c>
      <c r="M36" s="5" t="s">
        <v>18</v>
      </c>
      <c r="N36" s="5">
        <v>121</v>
      </c>
      <c r="O36" s="10">
        <v>114259.21</v>
      </c>
      <c r="P36" s="10">
        <v>0</v>
      </c>
      <c r="Q36" s="10">
        <v>20647.47</v>
      </c>
      <c r="R36" s="10">
        <v>0</v>
      </c>
      <c r="S36" s="10">
        <v>4460.58</v>
      </c>
      <c r="T36" s="58">
        <f t="shared" si="6"/>
        <v>139367.25999999998</v>
      </c>
      <c r="U36" s="59" t="s">
        <v>19</v>
      </c>
      <c r="V36" s="5">
        <v>0</v>
      </c>
    </row>
    <row r="37" spans="1:22" ht="170.25" customHeight="1" x14ac:dyDescent="0.25">
      <c r="A37" s="5">
        <v>20</v>
      </c>
      <c r="B37" s="89"/>
      <c r="C37" s="26" t="s">
        <v>47</v>
      </c>
      <c r="D37" s="9" t="s">
        <v>120</v>
      </c>
      <c r="E37" s="5" t="s">
        <v>118</v>
      </c>
      <c r="F37" s="9" t="s">
        <v>132</v>
      </c>
      <c r="G37" s="54">
        <v>42370</v>
      </c>
      <c r="H37" s="54">
        <v>43465</v>
      </c>
      <c r="I37" s="48" t="s">
        <v>85</v>
      </c>
      <c r="J37" s="5" t="s">
        <v>27</v>
      </c>
      <c r="K37" s="5" t="s">
        <v>122</v>
      </c>
      <c r="L37" s="5" t="s">
        <v>123</v>
      </c>
      <c r="M37" s="5" t="s">
        <v>124</v>
      </c>
      <c r="N37" s="5">
        <v>121</v>
      </c>
      <c r="O37" s="10">
        <v>2207636.73</v>
      </c>
      <c r="P37" s="10">
        <v>0</v>
      </c>
      <c r="Q37" s="10">
        <v>398935.95</v>
      </c>
      <c r="R37" s="10">
        <v>0</v>
      </c>
      <c r="S37" s="10">
        <v>803807.58</v>
      </c>
      <c r="T37" s="58">
        <f t="shared" si="6"/>
        <v>3410380.2600000002</v>
      </c>
      <c r="U37" s="59" t="s">
        <v>19</v>
      </c>
      <c r="V37" s="5">
        <v>0</v>
      </c>
    </row>
    <row r="38" spans="1:22" ht="170.25" customHeight="1" x14ac:dyDescent="0.25">
      <c r="A38" s="5">
        <v>21</v>
      </c>
      <c r="B38" s="90"/>
      <c r="C38" s="26" t="s">
        <v>47</v>
      </c>
      <c r="D38" s="9" t="s">
        <v>121</v>
      </c>
      <c r="E38" s="5" t="s">
        <v>119</v>
      </c>
      <c r="F38" s="9" t="s">
        <v>133</v>
      </c>
      <c r="G38" s="54">
        <v>42583</v>
      </c>
      <c r="H38" s="54">
        <v>42855</v>
      </c>
      <c r="I38" s="48" t="s">
        <v>85</v>
      </c>
      <c r="J38" s="5" t="s">
        <v>27</v>
      </c>
      <c r="K38" s="5" t="s">
        <v>17</v>
      </c>
      <c r="L38" s="5" t="s">
        <v>17</v>
      </c>
      <c r="M38" s="5" t="s">
        <v>18</v>
      </c>
      <c r="N38" s="5">
        <v>121</v>
      </c>
      <c r="O38" s="10">
        <v>52748.04</v>
      </c>
      <c r="P38" s="10">
        <v>0</v>
      </c>
      <c r="Q38" s="10">
        <v>9531.9599999999991</v>
      </c>
      <c r="R38" s="10">
        <v>0</v>
      </c>
      <c r="S38" s="10">
        <v>0</v>
      </c>
      <c r="T38" s="58">
        <f t="shared" si="6"/>
        <v>62280</v>
      </c>
      <c r="U38" s="59" t="s">
        <v>19</v>
      </c>
      <c r="V38" s="5">
        <v>0</v>
      </c>
    </row>
    <row r="39" spans="1:22" x14ac:dyDescent="0.25">
      <c r="A39" s="16"/>
      <c r="B39" s="13" t="s">
        <v>73</v>
      </c>
      <c r="C39" s="13"/>
      <c r="D39" s="16"/>
      <c r="E39" s="16"/>
      <c r="F39" s="16"/>
      <c r="G39" s="16"/>
      <c r="H39" s="16"/>
      <c r="I39" s="16"/>
      <c r="J39" s="16"/>
      <c r="K39" s="16"/>
      <c r="L39" s="20"/>
      <c r="M39" s="20"/>
      <c r="N39" s="20"/>
      <c r="O39" s="24">
        <f>SUM(O40)</f>
        <v>0</v>
      </c>
      <c r="P39" s="24">
        <f t="shared" ref="P39:S39" si="7">SUM(P40)</f>
        <v>0</v>
      </c>
      <c r="Q39" s="24">
        <f t="shared" si="7"/>
        <v>0</v>
      </c>
      <c r="R39" s="24"/>
      <c r="S39" s="24">
        <f t="shared" si="7"/>
        <v>0</v>
      </c>
      <c r="T39" s="24">
        <f>O39+P39+Q39+R39+S39</f>
        <v>0</v>
      </c>
      <c r="U39" s="13" t="s">
        <v>73</v>
      </c>
      <c r="V39" s="13">
        <f>SUM(V40)</f>
        <v>0</v>
      </c>
    </row>
    <row r="40" spans="1:22" ht="39.75" customHeight="1" x14ac:dyDescent="0.25">
      <c r="A40" s="5"/>
      <c r="B40" s="39" t="s">
        <v>73</v>
      </c>
      <c r="C40" s="26"/>
      <c r="D40" s="9"/>
      <c r="E40" s="5"/>
      <c r="F40" s="5"/>
      <c r="G40" s="5"/>
      <c r="H40" s="5"/>
      <c r="I40" s="48" t="s">
        <v>85</v>
      </c>
      <c r="J40" s="5"/>
      <c r="K40" s="5"/>
      <c r="L40" s="5"/>
      <c r="M40" s="5"/>
      <c r="N40" s="5"/>
      <c r="O40" s="10"/>
      <c r="P40" s="10"/>
      <c r="Q40" s="10"/>
      <c r="R40" s="10"/>
      <c r="S40" s="10"/>
      <c r="T40" s="40"/>
      <c r="U40" s="44"/>
      <c r="V40" s="5"/>
    </row>
    <row r="41" spans="1:22" x14ac:dyDescent="0.25">
      <c r="A41" s="13"/>
      <c r="B41" s="13" t="s">
        <v>14</v>
      </c>
      <c r="C41" s="13"/>
      <c r="D41" s="16"/>
      <c r="E41" s="16"/>
      <c r="F41" s="16"/>
      <c r="G41" s="16"/>
      <c r="H41" s="16"/>
      <c r="I41" s="16"/>
      <c r="J41" s="16"/>
      <c r="K41" s="16"/>
      <c r="L41" s="16"/>
      <c r="M41" s="20"/>
      <c r="N41" s="20"/>
      <c r="O41" s="15">
        <f>O42</f>
        <v>180820807.41999999</v>
      </c>
      <c r="P41" s="15">
        <f t="shared" ref="P41:T41" si="8">P42</f>
        <v>0</v>
      </c>
      <c r="Q41" s="15">
        <f t="shared" si="8"/>
        <v>32675629.700000003</v>
      </c>
      <c r="R41" s="15">
        <f>R42</f>
        <v>0</v>
      </c>
      <c r="S41" s="15">
        <f t="shared" si="8"/>
        <v>9601772.7700000033</v>
      </c>
      <c r="T41" s="15">
        <f t="shared" si="8"/>
        <v>223098209.89000005</v>
      </c>
      <c r="U41" s="13" t="s">
        <v>14</v>
      </c>
      <c r="V41" s="13">
        <f>V42</f>
        <v>4</v>
      </c>
    </row>
    <row r="42" spans="1:22" x14ac:dyDescent="0.25">
      <c r="A42" s="13"/>
      <c r="B42" s="41" t="s">
        <v>74</v>
      </c>
      <c r="C42" s="13"/>
      <c r="D42" s="16"/>
      <c r="E42" s="16"/>
      <c r="F42" s="16"/>
      <c r="G42" s="16"/>
      <c r="H42" s="16"/>
      <c r="I42" s="16"/>
      <c r="J42" s="16"/>
      <c r="K42" s="16"/>
      <c r="L42" s="16"/>
      <c r="M42" s="20"/>
      <c r="N42" s="20"/>
      <c r="O42" s="15">
        <f>SUM(O43:O48)</f>
        <v>180820807.41999999</v>
      </c>
      <c r="P42" s="15">
        <f t="shared" ref="P42:T42" si="9">SUM(P43:P48)</f>
        <v>0</v>
      </c>
      <c r="Q42" s="15">
        <f t="shared" si="9"/>
        <v>32675629.700000003</v>
      </c>
      <c r="R42" s="15">
        <f t="shared" si="9"/>
        <v>0</v>
      </c>
      <c r="S42" s="15">
        <f t="shared" si="9"/>
        <v>9601772.7700000033</v>
      </c>
      <c r="T42" s="15">
        <f t="shared" si="9"/>
        <v>223098209.89000005</v>
      </c>
      <c r="U42" s="13" t="s">
        <v>74</v>
      </c>
      <c r="V42" s="13">
        <f>SUM(V43:V47)</f>
        <v>4</v>
      </c>
    </row>
    <row r="43" spans="1:22" ht="327" customHeight="1" x14ac:dyDescent="0.25">
      <c r="A43" s="5">
        <v>22</v>
      </c>
      <c r="B43" s="85" t="s">
        <v>14</v>
      </c>
      <c r="C43" s="8" t="s">
        <v>37</v>
      </c>
      <c r="D43" s="9" t="s">
        <v>83</v>
      </c>
      <c r="E43" s="5" t="s">
        <v>25</v>
      </c>
      <c r="F43" s="9" t="s">
        <v>100</v>
      </c>
      <c r="G43" s="54">
        <v>42491</v>
      </c>
      <c r="H43" s="54">
        <v>42766</v>
      </c>
      <c r="I43" s="48" t="s">
        <v>85</v>
      </c>
      <c r="J43" s="5" t="s">
        <v>27</v>
      </c>
      <c r="K43" s="5" t="s">
        <v>17</v>
      </c>
      <c r="L43" s="5" t="s">
        <v>17</v>
      </c>
      <c r="M43" s="5" t="s">
        <v>18</v>
      </c>
      <c r="N43" s="5">
        <v>121</v>
      </c>
      <c r="O43" s="11">
        <v>1890489.94</v>
      </c>
      <c r="P43" s="11">
        <v>0</v>
      </c>
      <c r="Q43" s="11">
        <v>341625.23</v>
      </c>
      <c r="R43" s="11">
        <v>0</v>
      </c>
      <c r="S43" s="11">
        <v>148465</v>
      </c>
      <c r="T43" s="12">
        <f>O43+P43+Q43+S43</f>
        <v>2380580.17</v>
      </c>
      <c r="U43" s="44" t="s">
        <v>19</v>
      </c>
      <c r="V43" s="5">
        <v>1</v>
      </c>
    </row>
    <row r="44" spans="1:22" s="42" customFormat="1" ht="123" customHeight="1" x14ac:dyDescent="0.25">
      <c r="A44" s="23">
        <v>23</v>
      </c>
      <c r="B44" s="86"/>
      <c r="C44" s="23" t="s">
        <v>38</v>
      </c>
      <c r="D44" s="9" t="s">
        <v>84</v>
      </c>
      <c r="E44" s="5" t="s">
        <v>24</v>
      </c>
      <c r="F44" s="9" t="s">
        <v>105</v>
      </c>
      <c r="G44" s="54">
        <v>42339</v>
      </c>
      <c r="H44" s="54">
        <v>43100</v>
      </c>
      <c r="I44" s="48" t="s">
        <v>85</v>
      </c>
      <c r="J44" s="5" t="s">
        <v>27</v>
      </c>
      <c r="K44" s="5" t="s">
        <v>17</v>
      </c>
      <c r="L44" s="5" t="s">
        <v>17</v>
      </c>
      <c r="M44" s="5" t="s">
        <v>18</v>
      </c>
      <c r="N44" s="5">
        <v>121</v>
      </c>
      <c r="O44" s="55">
        <v>11094488.57</v>
      </c>
      <c r="P44" s="55">
        <v>0</v>
      </c>
      <c r="Q44" s="55">
        <v>2004854.45</v>
      </c>
      <c r="R44" s="55">
        <v>0</v>
      </c>
      <c r="S44" s="55">
        <v>461040.8</v>
      </c>
      <c r="T44" s="56">
        <f t="shared" ref="T44:T48" si="10">O44+P44+Q44+S44</f>
        <v>13560383.82</v>
      </c>
      <c r="U44" s="47" t="s">
        <v>19</v>
      </c>
      <c r="V44" s="5">
        <v>1</v>
      </c>
    </row>
    <row r="45" spans="1:22" ht="129.75" customHeight="1" x14ac:dyDescent="0.25">
      <c r="A45" s="8">
        <v>24</v>
      </c>
      <c r="B45" s="86"/>
      <c r="C45" s="8" t="s">
        <v>38</v>
      </c>
      <c r="D45" s="9" t="s">
        <v>22</v>
      </c>
      <c r="E45" s="5" t="s">
        <v>23</v>
      </c>
      <c r="F45" s="9" t="s">
        <v>101</v>
      </c>
      <c r="G45" s="54">
        <v>42339</v>
      </c>
      <c r="H45" s="54">
        <v>43100</v>
      </c>
      <c r="I45" s="48" t="s">
        <v>85</v>
      </c>
      <c r="J45" s="5" t="s">
        <v>27</v>
      </c>
      <c r="K45" s="5" t="s">
        <v>17</v>
      </c>
      <c r="L45" s="5" t="s">
        <v>17</v>
      </c>
      <c r="M45" s="5" t="s">
        <v>18</v>
      </c>
      <c r="N45" s="5">
        <v>121</v>
      </c>
      <c r="O45" s="11">
        <v>151382796.61000001</v>
      </c>
      <c r="P45" s="11">
        <v>0</v>
      </c>
      <c r="Q45" s="11">
        <v>27355967.91</v>
      </c>
      <c r="R45" s="11">
        <v>0</v>
      </c>
      <c r="S45" s="11">
        <v>8793432.3000000007</v>
      </c>
      <c r="T45" s="12">
        <f t="shared" si="10"/>
        <v>187532196.82000002</v>
      </c>
      <c r="U45" s="44" t="s">
        <v>19</v>
      </c>
      <c r="V45" s="5">
        <v>1</v>
      </c>
    </row>
    <row r="46" spans="1:22" ht="210" customHeight="1" x14ac:dyDescent="0.25">
      <c r="A46" s="8">
        <v>25</v>
      </c>
      <c r="B46" s="86"/>
      <c r="C46" s="28" t="s">
        <v>37</v>
      </c>
      <c r="D46" s="9" t="s">
        <v>57</v>
      </c>
      <c r="E46" s="5" t="s">
        <v>44</v>
      </c>
      <c r="F46" s="9" t="s">
        <v>102</v>
      </c>
      <c r="G46" s="54">
        <v>42583</v>
      </c>
      <c r="H46" s="54">
        <v>43465</v>
      </c>
      <c r="I46" s="48" t="s">
        <v>85</v>
      </c>
      <c r="J46" s="5" t="s">
        <v>27</v>
      </c>
      <c r="K46" s="5" t="s">
        <v>17</v>
      </c>
      <c r="L46" s="5" t="s">
        <v>17</v>
      </c>
      <c r="M46" s="5" t="s">
        <v>18</v>
      </c>
      <c r="N46" s="5">
        <v>121</v>
      </c>
      <c r="O46" s="11">
        <v>2959798.14</v>
      </c>
      <c r="P46" s="11">
        <v>0</v>
      </c>
      <c r="Q46" s="11">
        <v>534856.95999999996</v>
      </c>
      <c r="R46" s="11">
        <v>0</v>
      </c>
      <c r="S46" s="11">
        <v>0</v>
      </c>
      <c r="T46" s="12">
        <f t="shared" si="10"/>
        <v>3494655.1</v>
      </c>
      <c r="U46" s="44" t="s">
        <v>19</v>
      </c>
      <c r="V46" s="5">
        <v>1</v>
      </c>
    </row>
    <row r="47" spans="1:22" ht="201.75" customHeight="1" x14ac:dyDescent="0.25">
      <c r="A47" s="8">
        <v>26</v>
      </c>
      <c r="B47" s="86"/>
      <c r="C47" s="28" t="s">
        <v>37</v>
      </c>
      <c r="D47" s="9" t="s">
        <v>68</v>
      </c>
      <c r="E47" s="5" t="s">
        <v>69</v>
      </c>
      <c r="F47" s="9" t="s">
        <v>103</v>
      </c>
      <c r="G47" s="54">
        <v>42278</v>
      </c>
      <c r="H47" s="54">
        <v>43465</v>
      </c>
      <c r="I47" s="48" t="s">
        <v>85</v>
      </c>
      <c r="J47" s="5" t="s">
        <v>27</v>
      </c>
      <c r="K47" s="5" t="s">
        <v>17</v>
      </c>
      <c r="L47" s="5" t="s">
        <v>17</v>
      </c>
      <c r="M47" s="5" t="s">
        <v>18</v>
      </c>
      <c r="N47" s="5">
        <v>121</v>
      </c>
      <c r="O47" s="11">
        <v>980638.78</v>
      </c>
      <c r="P47" s="11">
        <v>0</v>
      </c>
      <c r="Q47" s="11">
        <v>177208.53</v>
      </c>
      <c r="R47" s="11">
        <v>0</v>
      </c>
      <c r="S47" s="11">
        <v>68749.710000000006</v>
      </c>
      <c r="T47" s="12">
        <f t="shared" si="10"/>
        <v>1226597.02</v>
      </c>
      <c r="U47" s="44" t="s">
        <v>19</v>
      </c>
      <c r="V47" s="5">
        <v>0</v>
      </c>
    </row>
    <row r="48" spans="1:22" ht="201.75" customHeight="1" x14ac:dyDescent="0.25">
      <c r="A48" s="8">
        <v>27</v>
      </c>
      <c r="B48" s="87"/>
      <c r="C48" s="28" t="s">
        <v>38</v>
      </c>
      <c r="D48" s="9" t="s">
        <v>125</v>
      </c>
      <c r="E48" s="5" t="s">
        <v>126</v>
      </c>
      <c r="F48" s="9" t="s">
        <v>134</v>
      </c>
      <c r="G48" s="54">
        <v>42339</v>
      </c>
      <c r="H48" s="54">
        <v>43100</v>
      </c>
      <c r="I48" s="48" t="s">
        <v>85</v>
      </c>
      <c r="J48" s="5" t="s">
        <v>27</v>
      </c>
      <c r="K48" s="5" t="s">
        <v>17</v>
      </c>
      <c r="L48" s="5" t="s">
        <v>17</v>
      </c>
      <c r="M48" s="5" t="s">
        <v>18</v>
      </c>
      <c r="N48" s="5">
        <v>121</v>
      </c>
      <c r="O48" s="11">
        <v>12512595.380000001</v>
      </c>
      <c r="P48" s="11">
        <v>0</v>
      </c>
      <c r="Q48" s="11">
        <v>2261116.62</v>
      </c>
      <c r="R48" s="11">
        <v>0</v>
      </c>
      <c r="S48" s="11">
        <v>130084.96</v>
      </c>
      <c r="T48" s="12">
        <f t="shared" si="10"/>
        <v>14903796.960000001</v>
      </c>
      <c r="U48" s="59" t="s">
        <v>19</v>
      </c>
      <c r="V48" s="5">
        <v>0</v>
      </c>
    </row>
    <row r="49" spans="1:22" ht="13.5" customHeight="1" x14ac:dyDescent="0.25">
      <c r="A49" s="18"/>
      <c r="B49" s="18"/>
      <c r="C49" s="18"/>
      <c r="D49" s="19"/>
      <c r="E49" s="20"/>
      <c r="F49" s="20"/>
      <c r="G49" s="20"/>
      <c r="H49" s="20"/>
      <c r="I49" s="20"/>
      <c r="J49" s="20"/>
      <c r="K49" s="20"/>
      <c r="L49" s="20"/>
      <c r="M49" s="20"/>
      <c r="N49" s="20"/>
      <c r="O49" s="21"/>
      <c r="P49" s="21"/>
      <c r="Q49" s="21"/>
      <c r="R49" s="21"/>
      <c r="S49" s="21"/>
      <c r="T49" s="22"/>
      <c r="U49" s="13"/>
      <c r="V49" s="13"/>
    </row>
    <row r="50" spans="1:22" s="1" customFormat="1" x14ac:dyDescent="0.25">
      <c r="A50" s="7"/>
      <c r="B50" s="6" t="s">
        <v>12</v>
      </c>
      <c r="C50" s="6"/>
      <c r="D50" s="7"/>
      <c r="E50" s="7"/>
      <c r="F50" s="7"/>
      <c r="G50" s="7"/>
      <c r="H50" s="7"/>
      <c r="I50" s="7"/>
      <c r="J50" s="7"/>
      <c r="K50" s="7"/>
      <c r="L50" s="7"/>
      <c r="M50" s="43"/>
      <c r="N50" s="43"/>
      <c r="O50" s="12">
        <f>O13+O22+O41</f>
        <v>249890681.31999999</v>
      </c>
      <c r="P50" s="12">
        <f t="shared" ref="P50:T50" si="11">P13+P22+P41</f>
        <v>1470426.52</v>
      </c>
      <c r="Q50" s="12">
        <f t="shared" si="11"/>
        <v>43686629.710000001</v>
      </c>
      <c r="R50" s="12">
        <f t="shared" si="11"/>
        <v>196071.25</v>
      </c>
      <c r="S50" s="12">
        <f t="shared" si="11"/>
        <v>14420527.550000004</v>
      </c>
      <c r="T50" s="12">
        <f t="shared" si="11"/>
        <v>309664336.35000002</v>
      </c>
      <c r="U50" s="43"/>
      <c r="V50" s="53">
        <f>V13+V22+V41</f>
        <v>14</v>
      </c>
    </row>
  </sheetData>
  <autoFilter ref="A9:V46">
    <filterColumn colId="14" showButton="0"/>
    <filterColumn colId="15" showButton="0"/>
  </autoFilter>
  <mergeCells count="28">
    <mergeCell ref="R10:R11"/>
    <mergeCell ref="B43:B48"/>
    <mergeCell ref="B24:B38"/>
    <mergeCell ref="A7:V7"/>
    <mergeCell ref="N9:N11"/>
    <mergeCell ref="B9:B11"/>
    <mergeCell ref="C9:C11"/>
    <mergeCell ref="F9:F11"/>
    <mergeCell ref="G9:G11"/>
    <mergeCell ref="H9:H11"/>
    <mergeCell ref="I9:I11"/>
    <mergeCell ref="B15:B19"/>
    <mergeCell ref="A6:V6"/>
    <mergeCell ref="O9:Q9"/>
    <mergeCell ref="T9:T11"/>
    <mergeCell ref="U9:U11"/>
    <mergeCell ref="V9:V11"/>
    <mergeCell ref="O10:P10"/>
    <mergeCell ref="Q10:Q11"/>
    <mergeCell ref="S10:S11"/>
    <mergeCell ref="A8:T8"/>
    <mergeCell ref="A9:A11"/>
    <mergeCell ref="D9:D11"/>
    <mergeCell ref="E9:E11"/>
    <mergeCell ref="J9:J11"/>
    <mergeCell ref="K9:K11"/>
    <mergeCell ref="L9:L11"/>
    <mergeCell ref="M9:M11"/>
  </mergeCells>
  <pageMargins left="0.70866141732283472" right="0.70866141732283472" top="0.74803149606299213" bottom="0.74803149606299213" header="0.31496062992125984" footer="0.31496062992125984"/>
  <pageSetup paperSize="8" scale="5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lastPrinted>2016-11-28T15:50:16Z</cp:lastPrinted>
  <dcterms:created xsi:type="dcterms:W3CDTF">2016-07-18T10:59:34Z</dcterms:created>
  <dcterms:modified xsi:type="dcterms:W3CDTF">2017-05-25T06:31:04Z</dcterms:modified>
</cp:coreProperties>
</file>