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heckCompatibility="1" defaultThemeVersion="124226"/>
  <bookViews>
    <workbookView xWindow="0" yWindow="90" windowWidth="24240" windowHeight="12585" activeTab="6"/>
  </bookViews>
  <sheets>
    <sheet name="7.1" sheetId="1" r:id="rId1"/>
    <sheet name="7.2.1" sheetId="4" r:id="rId2"/>
    <sheet name="7.2.N" sheetId="12" r:id="rId3"/>
    <sheet name="7.3" sheetId="7" r:id="rId4"/>
    <sheet name="7.4.1" sheetId="3" r:id="rId5"/>
    <sheet name="7.5.1" sheetId="11" r:id="rId6"/>
    <sheet name="Fundamentarea Mng si adm" sheetId="6" r:id="rId7"/>
    <sheet name="Fundamentarea Rezultatului 1" sheetId="2" r:id="rId8"/>
    <sheet name="Fundamentarea  Rezultatului n" sheetId="5" r:id="rId9"/>
  </sheets>
  <calcPr calcId="125725" iterateDelta="1E-4"/>
</workbook>
</file>

<file path=xl/calcChain.xml><?xml version="1.0" encoding="utf-8"?>
<calcChain xmlns="http://schemas.openxmlformats.org/spreadsheetml/2006/main">
  <c r="G9" i="1"/>
  <c r="I9" s="1"/>
  <c r="F9"/>
  <c r="H12" i="6"/>
  <c r="F22" i="1"/>
  <c r="F21"/>
  <c r="H31" i="6"/>
  <c r="H30"/>
  <c r="H29" l="1"/>
  <c r="G20" i="1" s="1"/>
  <c r="H26" i="6"/>
  <c r="G17" i="1" s="1"/>
  <c r="H28" i="6"/>
  <c r="H27"/>
  <c r="F28" i="1"/>
  <c r="H23" i="2" l="1"/>
  <c r="E27" i="1"/>
  <c r="H16" i="4"/>
  <c r="G16"/>
  <c r="F16"/>
  <c r="E16"/>
  <c r="G26" i="1"/>
  <c r="H26" s="1"/>
  <c r="F26"/>
  <c r="E26"/>
  <c r="H10" i="2"/>
  <c r="F27" i="1"/>
  <c r="F29"/>
  <c r="H11" i="6"/>
  <c r="G17" i="2"/>
  <c r="I16" i="4" l="1"/>
  <c r="G8" i="1"/>
  <c r="I8" s="1"/>
  <c r="I7" s="1"/>
  <c r="G28"/>
  <c r="I26"/>
  <c r="E51"/>
  <c r="G45"/>
  <c r="F44"/>
  <c r="G44" s="1"/>
  <c r="G22" i="2"/>
  <c r="H22"/>
  <c r="H21"/>
  <c r="G21"/>
  <c r="G20"/>
  <c r="H20" s="1"/>
  <c r="H16"/>
  <c r="H18"/>
  <c r="H15"/>
  <c r="H17"/>
  <c r="H13"/>
  <c r="H12"/>
  <c r="G27" i="1" s="1"/>
  <c r="I27" s="1"/>
  <c r="H9" i="2"/>
  <c r="G25" i="1" s="1"/>
  <c r="H11" i="2"/>
  <c r="H34" i="6"/>
  <c r="I28" i="1" l="1"/>
  <c r="F46"/>
  <c r="G46" s="1"/>
  <c r="F51"/>
  <c r="E52" s="1"/>
  <c r="H14" i="2"/>
  <c r="G29" i="1" s="1"/>
  <c r="H29" s="1"/>
  <c r="I29" s="1"/>
  <c r="H25"/>
  <c r="I25" s="1"/>
  <c r="H19" i="2"/>
  <c r="G30" i="1" s="1"/>
  <c r="H30" s="1"/>
  <c r="H31" l="1"/>
  <c r="H37" s="1"/>
  <c r="I30"/>
  <c r="I31" s="1"/>
  <c r="I37" s="1"/>
  <c r="G31"/>
  <c r="G37" s="1"/>
</calcChain>
</file>

<file path=xl/sharedStrings.xml><?xml version="1.0" encoding="utf-8"?>
<sst xmlns="http://schemas.openxmlformats.org/spreadsheetml/2006/main" count="407" uniqueCount="220">
  <si>
    <t>Nr. crt.</t>
  </si>
  <si>
    <t>Rezultat</t>
  </si>
  <si>
    <t>Unitatea de măsură</t>
  </si>
  <si>
    <t>Număr de unităţi</t>
  </si>
  <si>
    <t xml:space="preserve">  TVA</t>
  </si>
  <si>
    <t>- manager de proiect</t>
  </si>
  <si>
    <t>- expert financiar</t>
  </si>
  <si>
    <t>- expert achizitii publice</t>
  </si>
  <si>
    <t>- consilier juridic</t>
  </si>
  <si>
    <t>pachet</t>
  </si>
  <si>
    <t>TOTAL  Rezultat 1</t>
  </si>
  <si>
    <t>TOTAL  Management de proiect</t>
  </si>
  <si>
    <t>Cheltuieli de personal pentru echipa management a proiectului</t>
  </si>
  <si>
    <t>MANAGEMENTUL PROIECTULUI</t>
  </si>
  <si>
    <t xml:space="preserve">Cheltuieli generale de administratie </t>
  </si>
  <si>
    <t>Materiale consumabile</t>
  </si>
  <si>
    <t>Deplasari echipa de management a proiectului</t>
  </si>
  <si>
    <t>Etc .(cheltuieli ce nu pot fi atribuite nici unui rezultat dar care sunt necesare implementării proiectului, detaliate pe capitolele bugetare în care se  încadrează)</t>
  </si>
  <si>
    <t>Consultantă pentru realizare plan</t>
  </si>
  <si>
    <t>Descrierea activității</t>
  </si>
  <si>
    <t xml:space="preserve">
Studiu </t>
  </si>
  <si>
    <t>Justificare costuri</t>
  </si>
  <si>
    <t>Cod categorie de cheltuieli</t>
  </si>
  <si>
    <t xml:space="preserve"> Descrierea Activitatii</t>
  </si>
  <si>
    <t>Cost unitar</t>
  </si>
  <si>
    <t>Valoare estimată fara TVA</t>
  </si>
  <si>
    <t>Document justificativ anexat</t>
  </si>
  <si>
    <t>studiu</t>
  </si>
  <si>
    <t>prospectare piață/contracte similare/link-uri</t>
  </si>
  <si>
    <t>cazare</t>
  </si>
  <si>
    <t>chirie sala</t>
  </si>
  <si>
    <t>transport</t>
  </si>
  <si>
    <t>TOTAL  COST REZULTATUL 1</t>
  </si>
  <si>
    <t>……</t>
  </si>
  <si>
    <t>Notă:</t>
  </si>
  <si>
    <t>Valorile se vor completa cu 2 zecimale.</t>
  </si>
  <si>
    <t>cheltuieli cu experti interni</t>
  </si>
  <si>
    <t>cheltuieli expert cooptat</t>
  </si>
  <si>
    <t>număr persoane</t>
  </si>
  <si>
    <t>pe contract</t>
  </si>
  <si>
    <t>masa</t>
  </si>
  <si>
    <t>eveniment</t>
  </si>
  <si>
    <t xml:space="preserve"> plan</t>
  </si>
  <si>
    <t>vizita</t>
  </si>
  <si>
    <t>……….</t>
  </si>
  <si>
    <t>………..</t>
  </si>
  <si>
    <t>…………</t>
  </si>
  <si>
    <t>Buget total proiect</t>
  </si>
  <si>
    <t>Buget beneficiar (lider de parteneriat)</t>
  </si>
  <si>
    <t>Buget parteneri cumulat</t>
  </si>
  <si>
    <t>5=10+15</t>
  </si>
  <si>
    <t>6=11+16</t>
  </si>
  <si>
    <t>7=12+17</t>
  </si>
  <si>
    <t>Buget partener 1</t>
  </si>
  <si>
    <t>- coordonator proiect</t>
  </si>
  <si>
    <t>*</t>
  </si>
  <si>
    <t xml:space="preserve">Valoarea eligibilă  a proiectului se compune din valoarea cheltuielilor eligibile și  cheltuiala cu taxa pe valoarea adăugată nedeductibilă, potrivit legii, și nerecuperabilă  </t>
  </si>
  <si>
    <t>**</t>
  </si>
  <si>
    <t>Valoarea eligibilă  a proiectului se compune  din valoarea cheltuielilor eligibile făra  taxa pe valoarea adăugată în cazul în care aceasta este deductibilă și recuperabilă</t>
  </si>
  <si>
    <t>8=6+7* sau 6**</t>
  </si>
  <si>
    <t>13=11+12*sau 11**</t>
  </si>
  <si>
    <t>18=16+17* sau 16**</t>
  </si>
  <si>
    <t>NR. CRT.</t>
  </si>
  <si>
    <t>SURSE DE FINANŢARE</t>
  </si>
  <si>
    <t>VALOARE</t>
  </si>
  <si>
    <t>FORMULA DE CALCUL</t>
  </si>
  <si>
    <t xml:space="preserve">Valoarea totală a proiectului
</t>
  </si>
  <si>
    <t>se obține prin însumarea nr. crt 2 cu 3</t>
  </si>
  <si>
    <t>Valoarea neeligibilă a proiectului</t>
  </si>
  <si>
    <t xml:space="preserve">Valoarea eligibilă a proiectului
</t>
  </si>
  <si>
    <t>Asistenţă financiară nerambursabilă solicitată</t>
  </si>
  <si>
    <t>se obține prin însumarea nr. crt 4.1 cu 4.2</t>
  </si>
  <si>
    <t>4.1</t>
  </si>
  <si>
    <t xml:space="preserve">regiunea mai dezvoltată </t>
  </si>
  <si>
    <t>4.2</t>
  </si>
  <si>
    <t xml:space="preserve">regiunea mai puțin dezvoltată </t>
  </si>
  <si>
    <t>Contribuţia solicitantului</t>
  </si>
  <si>
    <t>se obține prin însumarea nr. crt 5.1 cu 5.2</t>
  </si>
  <si>
    <t>5.1</t>
  </si>
  <si>
    <t>5.2</t>
  </si>
  <si>
    <r>
      <t>1.Valoarea totală a proiectului se compune din valoarea cheltuielilor eligibile  fără  TVA  la care se adaugă cheltuiala cu taxa pe valoarea adăugată nedeductibilă, potrivit legii, și nerecuperabilă</t>
    </r>
    <r>
      <rPr>
        <i/>
        <sz val="10"/>
        <color indexed="8"/>
        <rFont val="Trebuchet MS"/>
        <family val="2"/>
      </rPr>
      <t xml:space="preserve"> și valoarea cheltuielilor neeligibile </t>
    </r>
  </si>
  <si>
    <r>
      <t>2.Valoarea eligibilă  a proiectului se compune din valoarea cheltuielilor eligibile inclusiv  cheltuiala cu taxa pe valoarea adăugată nedeductibilă, potrivit legii, și nerecuperabilă</t>
    </r>
    <r>
      <rPr>
        <i/>
        <sz val="10"/>
        <color indexed="8"/>
        <rFont val="Trebuchet MS"/>
        <family val="2"/>
      </rPr>
      <t xml:space="preserve">  sau numai din valoarea cheltuielilor eligibile făra  taxa pe valoarea adăugată în cazul în care aceasta este recuperabilă</t>
    </r>
  </si>
  <si>
    <t>…….</t>
  </si>
  <si>
    <t>………</t>
  </si>
  <si>
    <t>TOTAL  Rezultat 2</t>
  </si>
  <si>
    <t>TOTAL  Rezultat n</t>
  </si>
  <si>
    <t>Nr. ctr.</t>
  </si>
  <si>
    <t>Denumire cheltuiala</t>
  </si>
  <si>
    <t>Valoare totală (fara TVA)</t>
  </si>
  <si>
    <t>Valoare TVA</t>
  </si>
  <si>
    <t>Valoare totală  chelt neeligibile</t>
  </si>
  <si>
    <t>4=2+3***</t>
  </si>
  <si>
    <t xml:space="preserve">B. Cheltuieli neeligibile </t>
  </si>
  <si>
    <t>C.TVA deductibilă neeligibilă</t>
  </si>
  <si>
    <t>Total cheltuieli neeligibile( B+C)</t>
  </si>
  <si>
    <t>D. Valoare totală proiect</t>
  </si>
  <si>
    <t>TOTAL  PROIECT (Total A + total B)</t>
  </si>
  <si>
    <t>TOTAL  PROIECT cu TVA</t>
  </si>
  <si>
    <t>A.TOTAL Buget</t>
  </si>
  <si>
    <t xml:space="preserve">B.Cheltuieli neeligibile </t>
  </si>
  <si>
    <t>NOTĂ:</t>
  </si>
  <si>
    <t>1 Pentru categoriile de cheltuieli la care au fost stabilite limite, se va respecta procentul maxim stabilit  în Ghidul solicitantului</t>
  </si>
  <si>
    <t>2 Cota de TVA aplicată pentru ficare categorie de cheltuieli va respecta procentul prevăzut în Codul Fiscal</t>
  </si>
  <si>
    <t>3. Valorile se vor completa cu 2 zecimale.</t>
  </si>
  <si>
    <t>***</t>
  </si>
  <si>
    <t>FUNDAMENTAREA  COSTURILOR AFERENTE REZULTATULULUI 1 ȘI ACTIVITĂȚILE NECESARE ATINGERII ACESTUIA</t>
  </si>
  <si>
    <t>Transport internațional (tur/retur)</t>
  </si>
  <si>
    <t>Transport local</t>
  </si>
  <si>
    <t>Diurna în străinătate</t>
  </si>
  <si>
    <t xml:space="preserve">Diurna în ţara </t>
  </si>
  <si>
    <t>Cazare deplasare externă</t>
  </si>
  <si>
    <t>Cazare deplasare internă</t>
  </si>
  <si>
    <t>Taxe și asigurări de călătorie aferente deplasării</t>
  </si>
  <si>
    <t>Alte cheltuieli necesare implementării proiectului</t>
  </si>
  <si>
    <t>licențe software altele decât cele prevăzute la capitolul 1</t>
  </si>
  <si>
    <t>publicaţii în format tipărit şi/sau electronic şi abonamente pe durata de implementare a proiectului</t>
  </si>
  <si>
    <t xml:space="preserve">materialele consumabile </t>
  </si>
  <si>
    <t xml:space="preserve">bunuri şi materiale de natura obiectelor de inventar </t>
  </si>
  <si>
    <t xml:space="preserve">publicaţii  şi abonamente </t>
  </si>
  <si>
    <t>BUGET</t>
  </si>
  <si>
    <t>4=2+3* sau 4=2**</t>
  </si>
  <si>
    <t xml:space="preserve">A. Cheltuieli eligibile </t>
  </si>
  <si>
    <t>Cheltuieli pentru închirieri, leasing şi asigurări aferente</t>
  </si>
  <si>
    <t>Cheltuieli de tip FEDR</t>
  </si>
  <si>
    <t>Cheltuieli pentru organizarea şi/sau participarea la evenimente</t>
  </si>
  <si>
    <t>Total A (1+......+12)</t>
  </si>
  <si>
    <t>Cheltuieli pentru consultanţă şi expertiză</t>
  </si>
  <si>
    <t>Onorarii (pentru persoana fizică autorizată/neautorizată)/Cheltuieli salarizare/Venituri asimilate salariilor pentru  experții proprii și/sau cooptați</t>
  </si>
  <si>
    <t>Cheltuieli de personal pentru echipa de management a proiectului</t>
  </si>
  <si>
    <t>Cheltuieli pentru informare, comunicare şi publicitate pentru activităţi de conştientizare</t>
  </si>
  <si>
    <t xml:space="preserve"> Cheltuieli cu deplasarea </t>
  </si>
  <si>
    <t>Cheltuieli generale de administraţie</t>
  </si>
  <si>
    <t>Pentru toate cazurile în care TVA este nedeductibilă valoarea din celula D25 va fi 0, în  cazul în care TVA este deductibilă,valoarea din celula D25 va fi egală cu valoarea din celula D19.</t>
  </si>
  <si>
    <t>FUNDAMENTAREA  COSTURILOR AFERENTE ACTIVITĂȚII DE MANAGEMENT A PROIECTULUI</t>
  </si>
  <si>
    <t>'=valoarea eligibilă a proiectului * 19,36/100 *Procentul ce va fi stabilt în legislația privind gestionarea fondurilor nerambursabile</t>
  </si>
  <si>
    <t>'=valoarea eligibilă a proiectului * 80,64/100* Procentul ce va fi stabilt în legislația privind gestionarea fondurilor nerambursabile</t>
  </si>
  <si>
    <t>=valoarea eligibilă a proiectului * 19,36/100 * (80/100 +*Procentul ce va fi suportat din bugetul de stat stabilt în legislația privind gestionarea fondurilor nerambursabile)</t>
  </si>
  <si>
    <t>'=valoarea eligibilă a proiectului * 80,64/100*  (85/100 +*Procentul ce va fi suportat din bugetul de stat stabilt în legislația privind gestionarea fondurilor nerambursabile)</t>
  </si>
  <si>
    <t>7.1 DETALIEREA COSTURILOR PROIECTULUI PE REZULTATE ȘI ACTIVITĂȚI</t>
  </si>
  <si>
    <t>7.3 BUGET SINTETIC</t>
  </si>
  <si>
    <t>7.4.1 PACHETUL DE FINANȚARE A  PROIECTULUI  NAȚIONAL</t>
  </si>
  <si>
    <t>Dimensiune</t>
  </si>
  <si>
    <t>Denumire
dimensiune</t>
  </si>
  <si>
    <t>Cod</t>
  </si>
  <si>
    <t>Denumire
cod</t>
  </si>
  <si>
    <t>Categoria de regiune</t>
  </si>
  <si>
    <t>Suma</t>
  </si>
  <si>
    <t>Domeniul de interventie</t>
  </si>
  <si>
    <t>Investiții în capacitatea instituțională și în eficiența administrațiilor și a serviciilor publice la nivel național, regional și local, în perspectiva realizării de reforme, a unei mai bune legiferări și a bunei guvernanțe</t>
  </si>
  <si>
    <t>mai dezvoltată</t>
  </si>
  <si>
    <t>mai puțin dezvoltată</t>
  </si>
  <si>
    <t>Forma de finantare</t>
  </si>
  <si>
    <t>Grant nerambursabil</t>
  </si>
  <si>
    <t>Tipul teritoriului</t>
  </si>
  <si>
    <t>Nu se aplica</t>
  </si>
  <si>
    <t>Mecanismele teritoriale de furnizare</t>
  </si>
  <si>
    <t>Tema secundara FSE*</t>
  </si>
  <si>
    <t>Sprijinirea tranziției către o economie cu emisii scăzute de dioxid de carbon și eficientă din punctul de vedere al utilizării resurselor</t>
  </si>
  <si>
    <t>Inovare socială</t>
  </si>
  <si>
    <t>Valoare totală  cheltuieli neeligibile</t>
  </si>
  <si>
    <t xml:space="preserve">Vizita de studiu  
1 vizită de studiu cu o durată de 5 zile pentru 5 de persoane </t>
  </si>
  <si>
    <t xml:space="preserve">Justificare costuri </t>
  </si>
  <si>
    <t>lei</t>
  </si>
  <si>
    <t xml:space="preserve">Organizare seminar cu o durata de 2 zile pentru 200 persoane </t>
  </si>
  <si>
    <t>cazare - 2 nopti</t>
  </si>
  <si>
    <t xml:space="preserve">transport </t>
  </si>
  <si>
    <t>pauza de lucru pentru 200 de persoane * 2 zile</t>
  </si>
  <si>
    <t>evenimet</t>
  </si>
  <si>
    <t>luna</t>
  </si>
  <si>
    <t xml:space="preserve"> zi</t>
  </si>
  <si>
    <t>călătorie</t>
  </si>
  <si>
    <t xml:space="preserve"> persoană/zi</t>
  </si>
  <si>
    <t xml:space="preserve"> persoană </t>
  </si>
  <si>
    <t xml:space="preserve"> bucată</t>
  </si>
  <si>
    <t>bucată</t>
  </si>
  <si>
    <t xml:space="preserve">pachet </t>
  </si>
  <si>
    <t>lună</t>
  </si>
  <si>
    <t>zi</t>
  </si>
  <si>
    <t>contract/  expert</t>
  </si>
  <si>
    <t>contract/analiza</t>
  </si>
  <si>
    <t>Realizare analiza I</t>
  </si>
  <si>
    <t>Realizare analiza II, 2 experti interni vor lucra 2 luni*5000 lei /luna + 1 expert cooptat 10 zile*1000 lei/zi</t>
  </si>
  <si>
    <t xml:space="preserve">7.2.1 DETALIEREA COSTURILOR PROIECTULUI PE REZULTATE ȘI ACTIVITĂȚI - PARTENER 1 </t>
  </si>
  <si>
    <t>Buget partener N</t>
  </si>
  <si>
    <t>7.2.N DETALIEREA COSTURILOR PROIECTULUI PE REZULTATE ȘI ACTIVITĂȚI - PARTENER N</t>
  </si>
  <si>
    <t>persoană/zi</t>
  </si>
  <si>
    <r>
      <t>Realizare analiza I,
(</t>
    </r>
    <r>
      <rPr>
        <b/>
        <i/>
        <sz val="10"/>
        <rFont val="Trebuchet MS"/>
        <family val="2"/>
      </rPr>
      <t xml:space="preserve"> În situația în care cheltuiala se efectuează din capitolul I – consultanță, printr-un contract de achiziție publică, obiectul contractului este livrabilul, oferta financiară se face exclusiv pe livrabil, se bugetează exclusiv costul livrabilului, iar decontarea se face  exclusiv pe livrabil)</t>
    </r>
  </si>
  <si>
    <r>
      <t>Realizare analiza II, 2 experti interni vor lucra 2 luni*5000 lei /luna + 1 expert cooptat 10 zile*1000 lei/zi (</t>
    </r>
    <r>
      <rPr>
        <b/>
        <i/>
        <sz val="10"/>
        <rFont val="Trebuchet MS"/>
        <family val="2"/>
      </rPr>
      <t xml:space="preserve">În situația în care cheltuiala se efectuează din capitolul II – onorarii experți, informațiile cuprinse în contract trebuie să se refere la oră/zi/lună expertiză, bugetarea se va face în funcție de acestea, iar decontarea se va face pe bază de time-sheet) </t>
    </r>
  </si>
  <si>
    <t>trebuie să fie egală cu  totalul cheltuielilor neeligibile din secțiunea 7.3</t>
  </si>
  <si>
    <t>trebuie să fie egală cu totalul cheltuielilor eligibile din secțiunea 7.3</t>
  </si>
  <si>
    <t>Pentru toate cazurile în care TVA este nedeductibilă valoarea din celula E41 va fi 0, în  cazul în care TVA este deductibilă,valoarea din celula F41va fi egală cu valoarea din celula H 33.</t>
  </si>
  <si>
    <t>ora/lună</t>
  </si>
  <si>
    <t>ora</t>
  </si>
  <si>
    <t>oferte</t>
  </si>
  <si>
    <t>ex: birou</t>
  </si>
  <si>
    <t>ex: scaun</t>
  </si>
  <si>
    <t xml:space="preserve">ex: adobe </t>
  </si>
  <si>
    <t>ex: microsoft oficce</t>
  </si>
  <si>
    <t>ex: manager de proiect</t>
  </si>
  <si>
    <t>ex: expert financiar</t>
  </si>
  <si>
    <t>Din care,</t>
  </si>
  <si>
    <t>%</t>
  </si>
  <si>
    <t>Valoare totală
fară TVA</t>
  </si>
  <si>
    <t xml:space="preserve">Valoare totală eligibilă </t>
  </si>
  <si>
    <t>= valoarea eligibila a proiectului * 19,36/100 * 80/100</t>
  </si>
  <si>
    <t>'=valoarea eligibila a proiectului * 80,64/100*  85/100</t>
  </si>
  <si>
    <t>=valoarea eligibila a proiectului * 19,36/100 * 80/100</t>
  </si>
  <si>
    <t>=valoarea eligibila a proiectului  * 19,36/100 * 80/100</t>
  </si>
  <si>
    <t>=vvaloarea eligibila a proiectului  aferentă contribuției estimate la acest tip de intervenție* 19,36/100 * 80/100</t>
  </si>
  <si>
    <t>'=valoarea eligibila a proiectului  aferentă contribuției estimate la acest tip de intervenție* 80,64/100*  85/100</t>
  </si>
  <si>
    <t>=valoarea eligibila a proiectului  aferentă contribuției estimate la acest tip de intervenție* 19,36/100 * 80/100</t>
  </si>
  <si>
    <t>'=valoarea eligibila a proiectului aferentă contribuției estimate la acest tip de intervenție* 80,64/100*  85/100</t>
  </si>
  <si>
    <t>=(valoarea eligibila a proiectului  - valoarea eligibila a proiectului aferentă contribuției la tema secundară FSE cod 1 Sprijinirea tranziției către o economie cu emisii scăzute…- valoarea eligibila a proiectului aferentă contribuției la tema secundară FSE cod 2)  * 19,36/100 * 80/100</t>
  </si>
  <si>
    <t>'=valoarea eligibila a proiectului  - valoarea eligibila a proiectului aferentă contribuției la tema secundară FSE cod 1 Sprijinirea tranziției către o economie cu emisii scăzute…- valoarea eligibila a proiectului aferentă contribuției la tema secundară FSE cod 2)* 80,64/100*  85/100</t>
  </si>
  <si>
    <t>7.5.1  ÎNCADRAREA ÎN CATEGORII DE INTERVENȚII A PROIECTULUI NAȚIONAL</t>
  </si>
  <si>
    <t xml:space="preserve"> Management proiect externalizat</t>
  </si>
  <si>
    <t>contract</t>
  </si>
  <si>
    <t>In coloana 2 se va introduce codul categoriei de cheltuieli din Anexa 6 Lista orientativa a cheltuielilor eligibile</t>
  </si>
  <si>
    <t>7=5*6</t>
  </si>
  <si>
    <t>ex: microsoft office</t>
  </si>
</sst>
</file>

<file path=xl/styles.xml><?xml version="1.0" encoding="utf-8"?>
<styleSheet xmlns="http://schemas.openxmlformats.org/spreadsheetml/2006/main">
  <numFmts count="1">
    <numFmt numFmtId="43" formatCode="_-* #,##0.00\ _l_e_i_-;\-* #,##0.00\ _l_e_i_-;_-* &quot;-&quot;??\ _l_e_i_-;_-@_-"/>
  </numFmts>
  <fonts count="51">
    <font>
      <sz val="11"/>
      <color theme="1"/>
      <name val="Calibri"/>
      <family val="2"/>
      <charset val="238"/>
      <scheme val="minor"/>
    </font>
    <font>
      <b/>
      <sz val="9"/>
      <name val="Times New Roman"/>
      <family val="1"/>
    </font>
    <font>
      <b/>
      <sz val="10"/>
      <name val="Arial"/>
      <family val="2"/>
    </font>
    <font>
      <b/>
      <sz val="8"/>
      <name val="Times New Roman"/>
      <family val="1"/>
    </font>
    <font>
      <b/>
      <sz val="9"/>
      <name val="Century Gothic"/>
      <family val="2"/>
    </font>
    <font>
      <sz val="10"/>
      <name val="Arial"/>
      <family val="2"/>
    </font>
    <font>
      <sz val="9"/>
      <name val="Century Gothic"/>
      <family val="2"/>
    </font>
    <font>
      <b/>
      <sz val="10"/>
      <name val="Trebuchet MS"/>
      <family val="2"/>
    </font>
    <font>
      <b/>
      <sz val="10"/>
      <name val="Arial"/>
      <family val="2"/>
      <charset val="238"/>
    </font>
    <font>
      <b/>
      <sz val="10"/>
      <name val="Century Gothic"/>
      <family val="2"/>
    </font>
    <font>
      <sz val="10"/>
      <name val="Arial"/>
      <family val="2"/>
      <charset val="238"/>
    </font>
    <font>
      <sz val="10"/>
      <name val="Trebuchet MS"/>
      <family val="2"/>
    </font>
    <font>
      <b/>
      <sz val="10"/>
      <name val="Trebuchet MS"/>
      <family val="2"/>
      <charset val="238"/>
    </font>
    <font>
      <sz val="10"/>
      <name val="Trebuchet MS"/>
      <family val="2"/>
      <charset val="238"/>
    </font>
    <font>
      <b/>
      <i/>
      <sz val="10"/>
      <name val="Trebuchet MS"/>
      <family val="2"/>
      <charset val="238"/>
    </font>
    <font>
      <b/>
      <sz val="10"/>
      <color indexed="8"/>
      <name val="Trebuchet MS"/>
      <family val="2"/>
    </font>
    <font>
      <sz val="10"/>
      <color indexed="8"/>
      <name val="Times New Roman"/>
      <family val="1"/>
    </font>
    <font>
      <i/>
      <sz val="10"/>
      <color indexed="8"/>
      <name val="Times New Roman"/>
      <family val="1"/>
    </font>
    <font>
      <b/>
      <sz val="10"/>
      <color indexed="8"/>
      <name val="Times New Roman"/>
      <family val="1"/>
      <charset val="238"/>
    </font>
    <font>
      <b/>
      <sz val="10"/>
      <color indexed="8"/>
      <name val="Times New Roman"/>
      <family val="1"/>
    </font>
    <font>
      <sz val="10"/>
      <color indexed="8"/>
      <name val="Times New Roman"/>
      <family val="1"/>
      <charset val="238"/>
    </font>
    <font>
      <i/>
      <sz val="10"/>
      <color indexed="8"/>
      <name val="Trebuchet MS"/>
      <family val="2"/>
    </font>
    <font>
      <b/>
      <i/>
      <sz val="10"/>
      <name val="Arial"/>
      <family val="2"/>
    </font>
    <font>
      <i/>
      <sz val="10"/>
      <name val="Trebuchet MS"/>
      <family val="2"/>
      <charset val="238"/>
    </font>
    <font>
      <b/>
      <i/>
      <sz val="10"/>
      <name val="Trebuchet MS"/>
      <family val="2"/>
    </font>
    <font>
      <i/>
      <sz val="10"/>
      <name val="Trebuchet MS"/>
      <family val="2"/>
    </font>
    <font>
      <b/>
      <sz val="14"/>
      <name val="Times New Roman"/>
      <family val="1"/>
    </font>
    <font>
      <sz val="11"/>
      <name val="Times New Roman"/>
      <family val="1"/>
    </font>
    <font>
      <sz val="10"/>
      <name val="Arial"/>
    </font>
    <font>
      <sz val="11"/>
      <color theme="1"/>
      <name val="Calibri"/>
      <family val="2"/>
      <charset val="238"/>
      <scheme val="minor"/>
    </font>
    <font>
      <b/>
      <sz val="10"/>
      <color theme="1"/>
      <name val="Trebuchet MS"/>
      <family val="2"/>
    </font>
    <font>
      <sz val="10"/>
      <color theme="1"/>
      <name val="Trebuchet MS"/>
      <family val="2"/>
    </font>
    <font>
      <sz val="11"/>
      <name val="Calibri"/>
      <family val="2"/>
      <charset val="238"/>
      <scheme val="minor"/>
    </font>
    <font>
      <i/>
      <sz val="10"/>
      <color theme="1"/>
      <name val="Trebuchet MS"/>
      <family val="2"/>
      <charset val="238"/>
    </font>
    <font>
      <sz val="10"/>
      <color theme="1"/>
      <name val="Trebuchet MS"/>
      <family val="2"/>
      <charset val="238"/>
    </font>
    <font>
      <b/>
      <sz val="10"/>
      <color theme="1"/>
      <name val="Trebuchet MS"/>
      <family val="2"/>
      <charset val="238"/>
    </font>
    <font>
      <b/>
      <i/>
      <sz val="10"/>
      <color theme="1"/>
      <name val="Trebuchet MS"/>
      <family val="2"/>
      <charset val="238"/>
    </font>
    <font>
      <sz val="11"/>
      <color theme="1"/>
      <name val="Trebuchet MS"/>
      <family val="2"/>
    </font>
    <font>
      <sz val="11"/>
      <name val="Calibri"/>
      <family val="2"/>
      <scheme val="minor"/>
    </font>
    <font>
      <b/>
      <i/>
      <sz val="10"/>
      <color theme="1"/>
      <name val="Trebuchet MS"/>
      <family val="2"/>
    </font>
    <font>
      <i/>
      <sz val="10"/>
      <color theme="1"/>
      <name val="Trebuchet MS"/>
      <family val="2"/>
    </font>
    <font>
      <b/>
      <sz val="11"/>
      <color theme="1"/>
      <name val="Trebuchet MS"/>
      <family val="2"/>
      <charset val="238"/>
    </font>
    <font>
      <sz val="11"/>
      <color theme="1"/>
      <name val="Times New Roman"/>
      <family val="1"/>
    </font>
    <font>
      <sz val="11"/>
      <color theme="1"/>
      <name val="Trebuchet MS"/>
      <family val="2"/>
      <charset val="238"/>
    </font>
    <font>
      <sz val="11"/>
      <color rgb="FF000000"/>
      <name val="Trebuchet MS"/>
      <family val="2"/>
    </font>
    <font>
      <b/>
      <sz val="11"/>
      <name val="Calibri"/>
      <family val="2"/>
      <scheme val="minor"/>
    </font>
    <font>
      <b/>
      <sz val="11"/>
      <color rgb="FF000000"/>
      <name val="Trebuchet MS"/>
      <family val="2"/>
      <charset val="238"/>
    </font>
    <font>
      <i/>
      <sz val="10"/>
      <color rgb="FF000000"/>
      <name val="Times New Roman"/>
      <family val="1"/>
    </font>
    <font>
      <sz val="10"/>
      <color rgb="FFFF0000"/>
      <name val="Trebuchet MS"/>
      <family val="2"/>
    </font>
    <font>
      <b/>
      <sz val="10"/>
      <color rgb="FFFF0000"/>
      <name val="Trebuchet MS"/>
      <family val="2"/>
    </font>
    <font>
      <sz val="11"/>
      <name val="Trebuchet MS"/>
      <family val="2"/>
    </font>
  </fonts>
  <fills count="14">
    <fill>
      <patternFill patternType="none"/>
    </fill>
    <fill>
      <patternFill patternType="gray125"/>
    </fill>
    <fill>
      <patternFill patternType="solid">
        <fgColor indexed="43"/>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FFFF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s>
  <cellStyleXfs count="2">
    <xf numFmtId="0" fontId="0" fillId="0" borderId="0"/>
    <xf numFmtId="43" fontId="29" fillId="0" borderId="0" applyFont="0" applyFill="0" applyBorder="0" applyAlignment="0" applyProtection="0"/>
  </cellStyleXfs>
  <cellXfs count="384">
    <xf numFmtId="0" fontId="0" fillId="0" borderId="0" xfId="0"/>
    <xf numFmtId="0" fontId="1" fillId="0" borderId="1" xfId="0" applyFont="1" applyFill="1" applyBorder="1" applyAlignment="1">
      <alignment horizontal="center" vertical="top" wrapText="1"/>
    </xf>
    <xf numFmtId="0" fontId="4" fillId="0" borderId="1" xfId="0" applyFont="1" applyFill="1" applyBorder="1" applyAlignment="1">
      <alignment vertical="top" wrapText="1"/>
    </xf>
    <xf numFmtId="3" fontId="1" fillId="0" borderId="1" xfId="0" applyNumberFormat="1" applyFont="1" applyFill="1" applyBorder="1" applyAlignment="1">
      <alignment horizontal="center" vertical="top" wrapText="1"/>
    </xf>
    <xf numFmtId="0" fontId="0" fillId="0" borderId="1" xfId="0" applyBorder="1" applyAlignment="1">
      <alignment horizontal="center"/>
    </xf>
    <xf numFmtId="3" fontId="4" fillId="0" borderId="1" xfId="0" applyNumberFormat="1" applyFont="1" applyFill="1" applyBorder="1" applyAlignment="1">
      <alignment vertical="top" wrapText="1"/>
    </xf>
    <xf numFmtId="43" fontId="1" fillId="0" borderId="1" xfId="1" applyFont="1" applyFill="1" applyBorder="1" applyAlignment="1">
      <alignment horizontal="right" wrapText="1"/>
    </xf>
    <xf numFmtId="0" fontId="4" fillId="0" borderId="1" xfId="0" quotePrefix="1" applyFont="1" applyFill="1" applyBorder="1" applyAlignment="1">
      <alignment vertical="top" wrapText="1"/>
    </xf>
    <xf numFmtId="0" fontId="5" fillId="0" borderId="1" xfId="0" applyFont="1" applyFill="1" applyBorder="1"/>
    <xf numFmtId="0" fontId="5" fillId="0" borderId="0" xfId="0" applyFont="1" applyFill="1" applyBorder="1"/>
    <xf numFmtId="0" fontId="4" fillId="0" borderId="0" xfId="0" applyFont="1" applyFill="1" applyBorder="1" applyAlignment="1">
      <alignment vertical="top" wrapText="1"/>
    </xf>
    <xf numFmtId="3" fontId="5" fillId="0" borderId="0" xfId="0" applyNumberFormat="1" applyFont="1" applyFill="1" applyBorder="1"/>
    <xf numFmtId="3" fontId="4" fillId="0" borderId="0" xfId="0" applyNumberFormat="1" applyFont="1" applyFill="1" applyBorder="1" applyAlignment="1">
      <alignment vertical="top" wrapText="1"/>
    </xf>
    <xf numFmtId="3" fontId="6" fillId="0" borderId="0" xfId="0" applyNumberFormat="1" applyFont="1" applyFill="1" applyBorder="1" applyAlignment="1">
      <alignment vertical="top" wrapText="1"/>
    </xf>
    <xf numFmtId="0" fontId="0" fillId="0" borderId="0" xfId="0" applyFill="1"/>
    <xf numFmtId="0" fontId="2" fillId="0" borderId="0" xfId="0" applyFont="1" applyFill="1" applyBorder="1" applyAlignment="1">
      <alignment horizontal="center"/>
    </xf>
    <xf numFmtId="3" fontId="2" fillId="0" borderId="0" xfId="0" applyNumberFormat="1" applyFont="1" applyFill="1" applyBorder="1"/>
    <xf numFmtId="0" fontId="0" fillId="0" borderId="0" xfId="0" applyBorder="1"/>
    <xf numFmtId="0" fontId="0" fillId="0" borderId="0" xfId="0" applyFill="1" applyBorder="1"/>
    <xf numFmtId="0" fontId="4" fillId="3" borderId="1" xfId="0" applyFont="1" applyFill="1" applyBorder="1" applyAlignment="1">
      <alignment vertical="top" wrapText="1"/>
    </xf>
    <xf numFmtId="0" fontId="0" fillId="0" borderId="1" xfId="0" applyBorder="1"/>
    <xf numFmtId="0" fontId="4" fillId="0" borderId="2" xfId="0" applyFont="1" applyFill="1" applyBorder="1" applyAlignment="1">
      <alignment horizontal="center" vertical="center" wrapText="1"/>
    </xf>
    <xf numFmtId="0" fontId="4" fillId="4" borderId="1" xfId="0" applyFont="1" applyFill="1" applyBorder="1" applyAlignment="1">
      <alignment vertical="top" wrapText="1"/>
    </xf>
    <xf numFmtId="3" fontId="4" fillId="4" borderId="1" xfId="0" applyNumberFormat="1" applyFont="1" applyFill="1" applyBorder="1" applyAlignment="1">
      <alignment vertical="top" wrapText="1"/>
    </xf>
    <xf numFmtId="43" fontId="1" fillId="4" borderId="1" xfId="1" applyFont="1" applyFill="1" applyBorder="1" applyAlignment="1">
      <alignment horizontal="right" wrapText="1"/>
    </xf>
    <xf numFmtId="0" fontId="4" fillId="4" borderId="3" xfId="0" applyFont="1" applyFill="1" applyBorder="1" applyAlignment="1">
      <alignment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7" fillId="0" borderId="0" xfId="0" applyFont="1"/>
    <xf numFmtId="0" fontId="8" fillId="0" borderId="0" xfId="0" applyFont="1"/>
    <xf numFmtId="0" fontId="7" fillId="5" borderId="2" xfId="0" applyFont="1" applyFill="1" applyBorder="1" applyAlignment="1">
      <alignment horizontal="center" vertical="top" wrapText="1"/>
    </xf>
    <xf numFmtId="0" fontId="13" fillId="0" borderId="0" xfId="0" applyFont="1" applyFill="1" applyBorder="1"/>
    <xf numFmtId="0" fontId="12" fillId="0" borderId="0" xfId="0" applyFont="1" applyFill="1" applyBorder="1" applyAlignment="1">
      <alignment vertical="top" wrapText="1"/>
    </xf>
    <xf numFmtId="0" fontId="14" fillId="0" borderId="0" xfId="0" applyFont="1" applyFill="1" applyBorder="1"/>
    <xf numFmtId="0" fontId="14" fillId="0" borderId="0" xfId="0" applyFont="1" applyFill="1" applyBorder="1" applyAlignment="1">
      <alignment vertical="top" wrapText="1"/>
    </xf>
    <xf numFmtId="0" fontId="0" fillId="0" borderId="0" xfId="0" applyAlignment="1">
      <alignment horizontal="center"/>
    </xf>
    <xf numFmtId="0" fontId="7" fillId="6" borderId="1" xfId="0" applyFont="1" applyFill="1" applyBorder="1" applyAlignment="1">
      <alignment horizontal="center" vertical="center"/>
    </xf>
    <xf numFmtId="0" fontId="7" fillId="6" borderId="1" xfId="0" applyFont="1" applyFill="1" applyBorder="1" applyAlignment="1">
      <alignment horizontal="center" vertical="center" wrapText="1"/>
    </xf>
    <xf numFmtId="0" fontId="7" fillId="6" borderId="1" xfId="0" quotePrefix="1" applyFont="1" applyFill="1" applyBorder="1" applyAlignment="1">
      <alignment vertical="top" wrapText="1"/>
    </xf>
    <xf numFmtId="0" fontId="30" fillId="6" borderId="1" xfId="0" applyFont="1" applyFill="1" applyBorder="1" applyAlignment="1">
      <alignment horizontal="center" vertical="center"/>
    </xf>
    <xf numFmtId="3" fontId="30" fillId="6" borderId="1" xfId="0" applyNumberFormat="1" applyFont="1" applyFill="1" applyBorder="1" applyAlignment="1">
      <alignment horizontal="center" vertical="center"/>
    </xf>
    <xf numFmtId="0" fontId="31" fillId="0" borderId="1" xfId="0" applyFont="1" applyBorder="1"/>
    <xf numFmtId="0" fontId="7" fillId="6" borderId="2" xfId="0" applyFont="1" applyFill="1" applyBorder="1" applyAlignment="1">
      <alignment vertical="top" wrapText="1"/>
    </xf>
    <xf numFmtId="0" fontId="31" fillId="0" borderId="0" xfId="0" applyFont="1"/>
    <xf numFmtId="0" fontId="7" fillId="6" borderId="1" xfId="0" applyFont="1" applyFill="1" applyBorder="1" applyAlignment="1">
      <alignment vertical="top" wrapText="1"/>
    </xf>
    <xf numFmtId="0" fontId="7" fillId="0" borderId="1" xfId="0" applyFont="1" applyFill="1" applyBorder="1" applyAlignment="1">
      <alignment vertical="top" wrapText="1"/>
    </xf>
    <xf numFmtId="0" fontId="9" fillId="0" borderId="1" xfId="0" applyFont="1" applyFill="1" applyBorder="1" applyAlignment="1">
      <alignment horizontal="center" vertical="center" wrapText="1"/>
    </xf>
    <xf numFmtId="0" fontId="7" fillId="0" borderId="0" xfId="0" applyFont="1" applyAlignment="1">
      <alignment horizontal="center"/>
    </xf>
    <xf numFmtId="0" fontId="13" fillId="0" borderId="0" xfId="0" applyFont="1" applyFill="1" applyBorder="1" applyAlignment="1">
      <alignment horizontal="center"/>
    </xf>
    <xf numFmtId="0" fontId="14" fillId="0" borderId="0" xfId="0" applyFont="1" applyFill="1" applyBorder="1" applyAlignment="1">
      <alignment horizontal="center"/>
    </xf>
    <xf numFmtId="0" fontId="2" fillId="0" borderId="2" xfId="0" applyFont="1" applyFill="1" applyBorder="1" applyAlignment="1">
      <alignment horizontal="center" vertical="center"/>
    </xf>
    <xf numFmtId="0" fontId="7" fillId="0" borderId="2" xfId="0" applyFont="1" applyFill="1" applyBorder="1" applyAlignment="1">
      <alignment vertical="top" wrapText="1"/>
    </xf>
    <xf numFmtId="3" fontId="12" fillId="7" borderId="1" xfId="0" applyNumberFormat="1" applyFont="1" applyFill="1" applyBorder="1" applyAlignment="1">
      <alignment vertical="top" wrapText="1"/>
    </xf>
    <xf numFmtId="0" fontId="11" fillId="0" borderId="2" xfId="0" applyFont="1" applyFill="1" applyBorder="1" applyAlignment="1">
      <alignment horizontal="left" vertical="top" wrapText="1"/>
    </xf>
    <xf numFmtId="0" fontId="31" fillId="0" borderId="1" xfId="0" applyFont="1" applyBorder="1" applyAlignment="1">
      <alignment horizontal="center" vertical="center"/>
    </xf>
    <xf numFmtId="3" fontId="31" fillId="0" borderId="1" xfId="0" applyNumberFormat="1" applyFont="1" applyBorder="1" applyAlignment="1">
      <alignment horizontal="center" vertical="center"/>
    </xf>
    <xf numFmtId="3" fontId="7" fillId="6" borderId="1" xfId="0" applyNumberFormat="1" applyFont="1" applyFill="1" applyBorder="1" applyAlignment="1">
      <alignment horizontal="center" vertical="center"/>
    </xf>
    <xf numFmtId="0" fontId="31" fillId="0" borderId="0" xfId="0" applyFont="1" applyAlignment="1">
      <alignment horizontal="center" vertical="center"/>
    </xf>
    <xf numFmtId="0" fontId="31" fillId="0" borderId="4" xfId="0" applyFont="1" applyFill="1" applyBorder="1" applyAlignment="1">
      <alignment horizontal="center" vertical="center"/>
    </xf>
    <xf numFmtId="3" fontId="31" fillId="0" borderId="0" xfId="0" applyNumberFormat="1" applyFont="1" applyAlignment="1">
      <alignment horizontal="center" vertical="center"/>
    </xf>
    <xf numFmtId="0" fontId="31" fillId="0" borderId="2" xfId="0" applyFont="1" applyBorder="1" applyAlignment="1">
      <alignment horizontal="center" vertical="center"/>
    </xf>
    <xf numFmtId="3" fontId="31" fillId="0" borderId="2" xfId="0" applyNumberFormat="1" applyFont="1" applyBorder="1" applyAlignment="1">
      <alignment horizontal="center" vertical="center"/>
    </xf>
    <xf numFmtId="0" fontId="4" fillId="0" borderId="5" xfId="0" applyFont="1" applyFill="1" applyBorder="1" applyAlignment="1">
      <alignment horizontal="center" vertical="top" wrapText="1"/>
    </xf>
    <xf numFmtId="0" fontId="32" fillId="4" borderId="0" xfId="0" applyFont="1" applyFill="1"/>
    <xf numFmtId="0" fontId="3" fillId="8" borderId="1" xfId="0" applyFont="1" applyFill="1" applyBorder="1" applyAlignment="1">
      <alignment horizontal="center" vertical="center" wrapText="1"/>
    </xf>
    <xf numFmtId="0" fontId="0" fillId="8" borderId="1" xfId="0" applyFill="1" applyBorder="1"/>
    <xf numFmtId="0" fontId="1" fillId="9" borderId="1" xfId="0" applyFont="1" applyFill="1" applyBorder="1" applyAlignment="1">
      <alignment horizontal="center" vertical="top" wrapText="1"/>
    </xf>
    <xf numFmtId="0" fontId="1" fillId="8" borderId="1" xfId="0" applyFont="1" applyFill="1" applyBorder="1" applyAlignment="1">
      <alignment horizontal="center" vertical="top" wrapText="1"/>
    </xf>
    <xf numFmtId="0" fontId="33" fillId="0" borderId="0" xfId="0" applyFont="1"/>
    <xf numFmtId="0" fontId="33" fillId="0" borderId="0" xfId="0" applyNumberFormat="1" applyFont="1"/>
    <xf numFmtId="0" fontId="5" fillId="0" borderId="0" xfId="0" applyFont="1"/>
    <xf numFmtId="0" fontId="30" fillId="0" borderId="0" xfId="0" applyFont="1"/>
    <xf numFmtId="0" fontId="11" fillId="0" borderId="0" xfId="0" applyFont="1"/>
    <xf numFmtId="0" fontId="15" fillId="2" borderId="6" xfId="0" applyFont="1" applyFill="1" applyBorder="1" applyAlignment="1">
      <alignment horizontal="center" vertical="center" wrapText="1"/>
    </xf>
    <xf numFmtId="49" fontId="16" fillId="0" borderId="7" xfId="0" applyNumberFormat="1" applyFont="1" applyBorder="1" applyAlignment="1">
      <alignment horizontal="center" vertical="top" wrapText="1"/>
    </xf>
    <xf numFmtId="0" fontId="16" fillId="0" borderId="8" xfId="0" applyFont="1" applyBorder="1" applyAlignment="1">
      <alignment vertical="top" wrapText="1"/>
    </xf>
    <xf numFmtId="2" fontId="16" fillId="0" borderId="7" xfId="0" applyNumberFormat="1" applyFont="1" applyBorder="1" applyAlignment="1">
      <alignment vertical="top" wrapText="1"/>
    </xf>
    <xf numFmtId="9" fontId="17" fillId="0" borderId="7" xfId="0" quotePrefix="1" applyNumberFormat="1" applyFont="1" applyBorder="1" applyAlignment="1">
      <alignment vertical="top" wrapText="1"/>
    </xf>
    <xf numFmtId="10" fontId="17" fillId="0" borderId="7" xfId="0" quotePrefix="1" applyNumberFormat="1" applyFont="1" applyBorder="1" applyAlignment="1">
      <alignment vertical="top" wrapText="1"/>
    </xf>
    <xf numFmtId="49" fontId="16" fillId="0" borderId="8" xfId="0" applyNumberFormat="1" applyFont="1" applyBorder="1" applyAlignment="1">
      <alignment horizontal="center" vertical="top" wrapText="1"/>
    </xf>
    <xf numFmtId="4" fontId="16" fillId="0" borderId="8" xfId="0" applyNumberFormat="1" applyFont="1" applyBorder="1" applyAlignment="1">
      <alignment vertical="top" wrapText="1"/>
    </xf>
    <xf numFmtId="2" fontId="0" fillId="0" borderId="0" xfId="0" applyNumberFormat="1"/>
    <xf numFmtId="49" fontId="16" fillId="0" borderId="9" xfId="0" applyNumberFormat="1" applyFont="1" applyBorder="1" applyAlignment="1">
      <alignment horizontal="center" vertical="top" wrapText="1"/>
    </xf>
    <xf numFmtId="0" fontId="18" fillId="0" borderId="8" xfId="0" applyFont="1" applyBorder="1" applyAlignment="1">
      <alignment vertical="top" wrapText="1"/>
    </xf>
    <xf numFmtId="4" fontId="19" fillId="0" borderId="10" xfId="0" applyNumberFormat="1" applyFont="1" applyBorder="1" applyAlignment="1">
      <alignment vertical="top" wrapText="1"/>
    </xf>
    <xf numFmtId="0" fontId="16" fillId="0" borderId="7" xfId="0" applyFont="1" applyBorder="1" applyAlignment="1">
      <alignment horizontal="left" vertical="top" wrapText="1"/>
    </xf>
    <xf numFmtId="2" fontId="20" fillId="0" borderId="10" xfId="0" applyNumberFormat="1" applyFont="1" applyBorder="1" applyAlignment="1">
      <alignment vertical="top" wrapText="1"/>
    </xf>
    <xf numFmtId="4" fontId="0" fillId="0" borderId="0" xfId="0" applyNumberFormat="1"/>
    <xf numFmtId="2" fontId="20" fillId="0" borderId="11" xfId="0" applyNumberFormat="1" applyFont="1" applyBorder="1" applyAlignment="1">
      <alignment vertical="top" wrapText="1"/>
    </xf>
    <xf numFmtId="49" fontId="16" fillId="0" borderId="12" xfId="0" applyNumberFormat="1" applyFont="1" applyBorder="1" applyAlignment="1">
      <alignment horizontal="center" vertical="top" wrapText="1"/>
    </xf>
    <xf numFmtId="0" fontId="16" fillId="0" borderId="8" xfId="0" applyFont="1" applyBorder="1" applyAlignment="1">
      <alignment horizontal="left" vertical="top" wrapText="1"/>
    </xf>
    <xf numFmtId="2" fontId="20" fillId="0" borderId="13" xfId="0" applyNumberFormat="1" applyFont="1" applyBorder="1" applyAlignment="1">
      <alignment vertical="top" wrapText="1"/>
    </xf>
    <xf numFmtId="0" fontId="7" fillId="0" borderId="1" xfId="0" applyFont="1" applyFill="1" applyBorder="1" applyAlignment="1">
      <alignment horizontal="center" vertical="center"/>
    </xf>
    <xf numFmtId="10" fontId="17" fillId="4" borderId="7" xfId="0" quotePrefix="1" applyNumberFormat="1" applyFont="1" applyFill="1" applyBorder="1" applyAlignment="1">
      <alignment vertical="top" wrapText="1"/>
    </xf>
    <xf numFmtId="10" fontId="17" fillId="4" borderId="8" xfId="0" quotePrefix="1" applyNumberFormat="1" applyFont="1" applyFill="1" applyBorder="1" applyAlignment="1">
      <alignment vertical="top" wrapText="1"/>
    </xf>
    <xf numFmtId="0" fontId="34" fillId="0" borderId="14" xfId="0" applyFont="1" applyBorder="1" applyAlignment="1">
      <alignment horizontal="center" vertical="center" wrapText="1"/>
    </xf>
    <xf numFmtId="0" fontId="35" fillId="0" borderId="1" xfId="0" applyFont="1" applyBorder="1" applyAlignment="1">
      <alignment horizontal="center" vertical="center"/>
    </xf>
    <xf numFmtId="0" fontId="10" fillId="0" borderId="1" xfId="0" applyFont="1" applyBorder="1" applyAlignment="1">
      <alignment horizontal="center"/>
    </xf>
    <xf numFmtId="0" fontId="0" fillId="0" borderId="3" xfId="0" applyBorder="1" applyAlignment="1"/>
    <xf numFmtId="0" fontId="34" fillId="0" borderId="1" xfId="0" applyFont="1" applyBorder="1"/>
    <xf numFmtId="0" fontId="34" fillId="0" borderId="5" xfId="0" applyFont="1" applyBorder="1" applyAlignment="1"/>
    <xf numFmtId="0" fontId="34" fillId="0" borderId="3" xfId="0" applyFont="1" applyBorder="1" applyAlignment="1"/>
    <xf numFmtId="0" fontId="35" fillId="0" borderId="15" xfId="0" applyFont="1" applyBorder="1" applyAlignment="1">
      <alignment horizontal="left" wrapText="1"/>
    </xf>
    <xf numFmtId="0" fontId="34" fillId="10" borderId="5" xfId="0" applyFont="1" applyFill="1" applyBorder="1" applyAlignment="1"/>
    <xf numFmtId="0" fontId="34" fillId="0" borderId="0" xfId="0" applyFont="1" applyBorder="1"/>
    <xf numFmtId="0" fontId="35" fillId="10" borderId="1" xfId="0" applyFont="1" applyFill="1" applyBorder="1" applyAlignment="1">
      <alignment horizontal="center" vertical="center" wrapText="1"/>
    </xf>
    <xf numFmtId="0" fontId="35" fillId="10" borderId="1" xfId="0" applyFont="1" applyFill="1" applyBorder="1" applyAlignment="1">
      <alignment horizontal="center" vertical="center"/>
    </xf>
    <xf numFmtId="0" fontId="34" fillId="0" borderId="1" xfId="0" applyFont="1" applyBorder="1" applyAlignment="1"/>
    <xf numFmtId="0" fontId="34" fillId="0" borderId="0" xfId="0" applyFont="1" applyBorder="1" applyAlignment="1"/>
    <xf numFmtId="0" fontId="35" fillId="0" borderId="0" xfId="0" applyFont="1" applyBorder="1" applyAlignment="1">
      <alignment horizontal="left" wrapText="1"/>
    </xf>
    <xf numFmtId="0" fontId="34" fillId="0" borderId="0" xfId="0" applyFont="1" applyBorder="1" applyAlignment="1">
      <alignment horizontal="center"/>
    </xf>
    <xf numFmtId="0" fontId="36" fillId="0" borderId="0" xfId="0" applyFont="1"/>
    <xf numFmtId="0" fontId="34" fillId="0" borderId="0" xfId="0" applyFont="1"/>
    <xf numFmtId="0" fontId="22" fillId="0" borderId="0" xfId="0" applyFont="1" applyFill="1" applyBorder="1"/>
    <xf numFmtId="0" fontId="10" fillId="0" borderId="0" xfId="0" applyFont="1"/>
    <xf numFmtId="0" fontId="34" fillId="0" borderId="1" xfId="0" applyFont="1" applyBorder="1" applyAlignment="1">
      <alignment horizontal="center"/>
    </xf>
    <xf numFmtId="0" fontId="35" fillId="0" borderId="5" xfId="0" applyFont="1" applyBorder="1" applyAlignment="1">
      <alignment horizontal="center" vertical="center" wrapText="1"/>
    </xf>
    <xf numFmtId="0" fontId="34" fillId="0" borderId="5"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3" fontId="7" fillId="7" borderId="1" xfId="0" applyNumberFormat="1" applyFont="1" applyFill="1" applyBorder="1" applyAlignment="1">
      <alignment vertical="top" wrapText="1"/>
    </xf>
    <xf numFmtId="0" fontId="11" fillId="0" borderId="0" xfId="0" applyFont="1" applyFill="1" applyBorder="1"/>
    <xf numFmtId="0" fontId="11" fillId="0" borderId="0" xfId="0" applyFont="1" applyFill="1" applyBorder="1" applyAlignment="1">
      <alignment horizontal="center"/>
    </xf>
    <xf numFmtId="0" fontId="7" fillId="0" borderId="0" xfId="0" applyFont="1" applyFill="1" applyBorder="1" applyAlignment="1">
      <alignment vertical="top" wrapText="1"/>
    </xf>
    <xf numFmtId="0" fontId="24" fillId="0" borderId="0" xfId="0" applyFont="1" applyFill="1" applyBorder="1"/>
    <xf numFmtId="0" fontId="24" fillId="0" borderId="0" xfId="0" applyFont="1" applyFill="1" applyBorder="1" applyAlignment="1">
      <alignment horizontal="center"/>
    </xf>
    <xf numFmtId="0" fontId="24" fillId="0" borderId="0" xfId="0" applyFont="1" applyFill="1" applyBorder="1" applyAlignment="1">
      <alignment vertical="top" wrapText="1"/>
    </xf>
    <xf numFmtId="0" fontId="37" fillId="0" borderId="0" xfId="0" applyFont="1" applyAlignment="1">
      <alignment horizontal="center"/>
    </xf>
    <xf numFmtId="3" fontId="7" fillId="0" borderId="1" xfId="0" applyNumberFormat="1" applyFont="1" applyFill="1" applyBorder="1" applyAlignment="1">
      <alignment vertical="top" wrapText="1"/>
    </xf>
    <xf numFmtId="43" fontId="7" fillId="0" borderId="1" xfId="1" applyFont="1" applyFill="1" applyBorder="1" applyAlignment="1">
      <alignment horizontal="right" wrapText="1"/>
    </xf>
    <xf numFmtId="0" fontId="11" fillId="0" borderId="1" xfId="0" quotePrefix="1" applyFont="1" applyFill="1" applyBorder="1" applyAlignment="1">
      <alignment vertical="top" wrapText="1"/>
    </xf>
    <xf numFmtId="0" fontId="31" fillId="0" borderId="0" xfId="0" applyFont="1" applyAlignment="1">
      <alignment horizontal="center"/>
    </xf>
    <xf numFmtId="0" fontId="7" fillId="0" borderId="1" xfId="0" applyFont="1" applyFill="1" applyBorder="1" applyAlignment="1">
      <alignment vertical="center" wrapText="1"/>
    </xf>
    <xf numFmtId="3" fontId="7" fillId="0" borderId="1" xfId="0" applyNumberFormat="1" applyFont="1" applyFill="1" applyBorder="1" applyAlignment="1">
      <alignment vertical="center" wrapText="1"/>
    </xf>
    <xf numFmtId="43" fontId="7" fillId="0" borderId="1" xfId="1" applyFont="1" applyFill="1" applyBorder="1" applyAlignment="1">
      <alignment horizontal="right" vertical="center" wrapText="1"/>
    </xf>
    <xf numFmtId="0" fontId="11" fillId="0" borderId="1" xfId="0" quotePrefix="1" applyFont="1" applyFill="1" applyBorder="1" applyAlignment="1">
      <alignment vertical="center" wrapText="1"/>
    </xf>
    <xf numFmtId="3" fontId="11" fillId="0" borderId="1" xfId="0" applyNumberFormat="1" applyFont="1" applyFill="1" applyBorder="1" applyAlignment="1">
      <alignment vertical="center" wrapText="1"/>
    </xf>
    <xf numFmtId="43" fontId="11" fillId="0" borderId="1" xfId="1" applyFont="1" applyFill="1" applyBorder="1" applyAlignment="1">
      <alignment horizontal="right" vertical="center" wrapText="1"/>
    </xf>
    <xf numFmtId="0" fontId="11" fillId="0" borderId="1" xfId="0" applyFont="1" applyBorder="1" applyAlignment="1">
      <alignment horizontal="center" vertical="center" wrapText="1"/>
    </xf>
    <xf numFmtId="0" fontId="11" fillId="0" borderId="16" xfId="0" applyFont="1" applyBorder="1" applyAlignment="1">
      <alignment horizontal="justify" vertical="center" wrapText="1"/>
    </xf>
    <xf numFmtId="0" fontId="11" fillId="0" borderId="16" xfId="0" applyFont="1" applyBorder="1" applyAlignment="1">
      <alignment horizontal="justify" vertical="center"/>
    </xf>
    <xf numFmtId="0" fontId="11" fillId="0" borderId="16" xfId="0" applyFont="1" applyFill="1" applyBorder="1" applyAlignment="1">
      <alignment horizontal="justify" vertical="center" wrapText="1"/>
    </xf>
    <xf numFmtId="0" fontId="31" fillId="0" borderId="16" xfId="0" applyFont="1" applyBorder="1" applyAlignment="1">
      <alignment horizontal="justify" vertical="center" wrapText="1"/>
    </xf>
    <xf numFmtId="0" fontId="31" fillId="0" borderId="1" xfId="0" applyFont="1" applyBorder="1" applyAlignment="1">
      <alignment vertical="center"/>
    </xf>
    <xf numFmtId="43" fontId="7" fillId="0" borderId="5" xfId="1" applyFont="1" applyFill="1" applyBorder="1" applyAlignment="1">
      <alignment horizontal="right" vertical="center" wrapText="1"/>
    </xf>
    <xf numFmtId="0" fontId="11" fillId="0" borderId="17" xfId="0" applyFont="1" applyBorder="1" applyAlignment="1">
      <alignment horizontal="justify" vertical="center" wrapText="1"/>
    </xf>
    <xf numFmtId="0" fontId="38" fillId="0" borderId="0" xfId="0" applyFont="1" applyBorder="1" applyAlignment="1">
      <alignment horizontal="justify" wrapText="1"/>
    </xf>
    <xf numFmtId="0" fontId="11" fillId="0" borderId="1" xfId="0" applyFont="1" applyBorder="1" applyAlignment="1">
      <alignment horizontal="justify" vertical="center" wrapText="1"/>
    </xf>
    <xf numFmtId="0" fontId="7" fillId="6" borderId="1" xfId="0" applyFont="1" applyFill="1" applyBorder="1" applyAlignment="1">
      <alignment vertical="center" wrapText="1"/>
    </xf>
    <xf numFmtId="3" fontId="7" fillId="6" borderId="1" xfId="0" applyNumberFormat="1" applyFont="1" applyFill="1" applyBorder="1" applyAlignment="1">
      <alignment vertical="center" wrapText="1"/>
    </xf>
    <xf numFmtId="43" fontId="7" fillId="6" borderId="1" xfId="1" applyFont="1" applyFill="1" applyBorder="1" applyAlignment="1">
      <alignment horizontal="right" vertical="center" wrapText="1"/>
    </xf>
    <xf numFmtId="43" fontId="7" fillId="6" borderId="5" xfId="1" applyFont="1" applyFill="1" applyBorder="1" applyAlignment="1">
      <alignment horizontal="right" vertical="center" wrapText="1"/>
    </xf>
    <xf numFmtId="0" fontId="11" fillId="0" borderId="1" xfId="0" applyFont="1" applyFill="1" applyBorder="1"/>
    <xf numFmtId="0" fontId="7" fillId="0" borderId="1" xfId="0" applyFont="1" applyFill="1" applyBorder="1" applyAlignment="1">
      <alignment horizontal="center"/>
    </xf>
    <xf numFmtId="0" fontId="11" fillId="4" borderId="1" xfId="0" applyFont="1" applyFill="1" applyBorder="1"/>
    <xf numFmtId="3" fontId="11" fillId="0" borderId="0" xfId="0" applyNumberFormat="1" applyFont="1" applyFill="1" applyBorder="1"/>
    <xf numFmtId="0" fontId="7" fillId="0" borderId="0" xfId="0" applyFont="1" applyFill="1" applyBorder="1" applyAlignment="1">
      <alignment horizontal="center"/>
    </xf>
    <xf numFmtId="0" fontId="31" fillId="0" borderId="14" xfId="0" applyFont="1" applyBorder="1" applyAlignment="1">
      <alignment horizontal="center" vertical="center" wrapText="1"/>
    </xf>
    <xf numFmtId="0" fontId="30" fillId="0" borderId="1" xfId="0" applyFont="1" applyBorder="1" applyAlignment="1">
      <alignment horizontal="center" vertical="center"/>
    </xf>
    <xf numFmtId="0" fontId="11" fillId="0" borderId="1" xfId="0" applyFont="1" applyBorder="1" applyAlignment="1">
      <alignment horizontal="center"/>
    </xf>
    <xf numFmtId="0" fontId="30" fillId="0" borderId="15" xfId="0" applyFont="1" applyBorder="1" applyAlignment="1">
      <alignment horizontal="left" wrapText="1"/>
    </xf>
    <xf numFmtId="0" fontId="30" fillId="0" borderId="18" xfId="0" applyFont="1" applyBorder="1" applyAlignment="1">
      <alignment horizontal="left" wrapText="1"/>
    </xf>
    <xf numFmtId="0" fontId="30" fillId="0" borderId="19" xfId="0" applyFont="1" applyBorder="1" applyAlignment="1">
      <alignment horizontal="left" wrapText="1"/>
    </xf>
    <xf numFmtId="0" fontId="31" fillId="0" borderId="0" xfId="0" applyFont="1" applyBorder="1"/>
    <xf numFmtId="0" fontId="30" fillId="10" borderId="1" xfId="0" applyFont="1" applyFill="1" applyBorder="1" applyAlignment="1">
      <alignment horizontal="center" vertical="center" wrapText="1"/>
    </xf>
    <xf numFmtId="0" fontId="30" fillId="10" borderId="1" xfId="0" applyFont="1" applyFill="1" applyBorder="1" applyAlignment="1">
      <alignment horizontal="center" vertical="center"/>
    </xf>
    <xf numFmtId="0" fontId="31" fillId="0" borderId="0" xfId="0" applyFont="1" applyBorder="1" applyAlignment="1"/>
    <xf numFmtId="0" fontId="30" fillId="0" borderId="0" xfId="0" applyFont="1" applyBorder="1" applyAlignment="1">
      <alignment horizontal="left" wrapText="1"/>
    </xf>
    <xf numFmtId="0" fontId="31" fillId="0" borderId="0" xfId="0" applyFont="1" applyBorder="1" applyAlignment="1">
      <alignment horizontal="center"/>
    </xf>
    <xf numFmtId="0" fontId="39" fillId="0" borderId="0" xfId="0" applyFont="1"/>
    <xf numFmtId="0" fontId="40" fillId="0" borderId="0" xfId="0" applyFont="1"/>
    <xf numFmtId="0" fontId="40" fillId="0" borderId="0" xfId="0" applyNumberFormat="1" applyFont="1"/>
    <xf numFmtId="3" fontId="7" fillId="0" borderId="0" xfId="0" applyNumberFormat="1" applyFont="1" applyFill="1" applyBorder="1"/>
    <xf numFmtId="0" fontId="7" fillId="11"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7" fillId="9" borderId="1" xfId="0" applyFont="1" applyFill="1" applyBorder="1" applyAlignment="1">
      <alignment horizontal="center" vertical="top" wrapText="1"/>
    </xf>
    <xf numFmtId="0" fontId="31" fillId="9" borderId="1" xfId="0" applyFont="1" applyFill="1" applyBorder="1"/>
    <xf numFmtId="0" fontId="7" fillId="11" borderId="1" xfId="0" applyFont="1" applyFill="1" applyBorder="1" applyAlignment="1">
      <alignment horizontal="center" vertical="top" wrapText="1"/>
    </xf>
    <xf numFmtId="0" fontId="31" fillId="11" borderId="1" xfId="0" applyFont="1" applyFill="1" applyBorder="1"/>
    <xf numFmtId="0" fontId="7" fillId="8" borderId="1" xfId="0" applyFont="1" applyFill="1" applyBorder="1" applyAlignment="1">
      <alignment horizontal="center" vertical="top" wrapText="1"/>
    </xf>
    <xf numFmtId="0" fontId="31" fillId="8" borderId="1" xfId="0" applyFont="1" applyFill="1" applyBorder="1"/>
    <xf numFmtId="0" fontId="7" fillId="0" borderId="1" xfId="0" applyFont="1" applyFill="1" applyBorder="1" applyAlignment="1">
      <alignment horizontal="center" vertical="top" wrapText="1"/>
    </xf>
    <xf numFmtId="3" fontId="7" fillId="0" borderId="1" xfId="0" applyNumberFormat="1" applyFont="1" applyFill="1" applyBorder="1" applyAlignment="1">
      <alignment horizontal="center" vertical="top" wrapText="1"/>
    </xf>
    <xf numFmtId="0" fontId="31" fillId="0" borderId="1" xfId="0" applyFont="1" applyBorder="1" applyAlignment="1">
      <alignment horizontal="center"/>
    </xf>
    <xf numFmtId="0" fontId="11" fillId="0" borderId="1" xfId="0" applyFont="1" applyFill="1" applyBorder="1" applyAlignment="1">
      <alignment horizontal="center" vertical="center" wrapText="1"/>
    </xf>
    <xf numFmtId="0" fontId="7" fillId="4" borderId="3" xfId="0" applyFont="1" applyFill="1" applyBorder="1" applyAlignment="1">
      <alignment vertical="center" wrapText="1"/>
    </xf>
    <xf numFmtId="0" fontId="7" fillId="4" borderId="1" xfId="0" applyFont="1" applyFill="1" applyBorder="1" applyAlignment="1">
      <alignment vertical="top" wrapText="1"/>
    </xf>
    <xf numFmtId="3" fontId="7" fillId="4" borderId="1" xfId="0" applyNumberFormat="1" applyFont="1" applyFill="1" applyBorder="1" applyAlignment="1">
      <alignment vertical="top" wrapText="1"/>
    </xf>
    <xf numFmtId="43" fontId="7" fillId="4" borderId="1" xfId="1" applyFont="1" applyFill="1" applyBorder="1" applyAlignment="1">
      <alignment horizontal="right" wrapText="1"/>
    </xf>
    <xf numFmtId="0" fontId="7" fillId="0" borderId="1" xfId="0" quotePrefix="1" applyFont="1" applyFill="1" applyBorder="1" applyAlignment="1">
      <alignment vertical="center" wrapText="1"/>
    </xf>
    <xf numFmtId="0" fontId="11" fillId="4" borderId="0" xfId="0" applyFont="1" applyFill="1"/>
    <xf numFmtId="0" fontId="7" fillId="0" borderId="5" xfId="0" applyFont="1" applyFill="1" applyBorder="1" applyAlignment="1">
      <alignment horizontal="center" vertical="top" wrapText="1"/>
    </xf>
    <xf numFmtId="0" fontId="31" fillId="4" borderId="1" xfId="0" applyFont="1" applyFill="1" applyBorder="1"/>
    <xf numFmtId="3" fontId="7" fillId="0" borderId="0" xfId="0" applyNumberFormat="1" applyFont="1" applyFill="1" applyBorder="1" applyAlignment="1">
      <alignment vertical="top" wrapText="1"/>
    </xf>
    <xf numFmtId="3" fontId="11" fillId="0" borderId="0" xfId="0" applyNumberFormat="1" applyFont="1" applyFill="1" applyBorder="1" applyAlignment="1">
      <alignment vertical="top" wrapText="1"/>
    </xf>
    <xf numFmtId="0" fontId="7" fillId="0" borderId="0" xfId="0" applyFont="1" applyFill="1" applyBorder="1" applyAlignment="1">
      <alignment horizontal="center" vertical="top" wrapText="1"/>
    </xf>
    <xf numFmtId="0" fontId="31" fillId="0" borderId="0" xfId="0" applyFont="1" applyFill="1"/>
    <xf numFmtId="0" fontId="30" fillId="0" borderId="0" xfId="0" applyFont="1" applyBorder="1" applyAlignment="1">
      <alignment horizontal="center"/>
    </xf>
    <xf numFmtId="0" fontId="31" fillId="0" borderId="0" xfId="0" applyFont="1" applyFill="1" applyBorder="1"/>
    <xf numFmtId="0" fontId="30" fillId="0" borderId="0" xfId="0" applyFont="1" applyAlignment="1">
      <alignment horizontal="center"/>
    </xf>
    <xf numFmtId="0" fontId="41" fillId="0" borderId="0" xfId="0" applyFont="1" applyAlignment="1"/>
    <xf numFmtId="4" fontId="41" fillId="0" borderId="0" xfId="0" applyNumberFormat="1" applyFont="1" applyFill="1" applyAlignment="1">
      <alignment vertical="center"/>
    </xf>
    <xf numFmtId="0" fontId="35" fillId="0" borderId="0" xfId="0" applyFont="1" applyFill="1" applyAlignment="1"/>
    <xf numFmtId="0" fontId="34" fillId="0" borderId="0" xfId="0" applyFont="1" applyFill="1" applyBorder="1"/>
    <xf numFmtId="0" fontId="42" fillId="0" borderId="0" xfId="0" applyFont="1" applyFill="1" applyBorder="1"/>
    <xf numFmtId="4" fontId="42" fillId="0" borderId="0" xfId="0" applyNumberFormat="1" applyFont="1" applyFill="1" applyBorder="1" applyAlignment="1">
      <alignment horizontal="center" vertical="center"/>
    </xf>
    <xf numFmtId="0" fontId="43" fillId="0" borderId="0" xfId="0" applyFont="1" applyAlignment="1"/>
    <xf numFmtId="0" fontId="43" fillId="0" borderId="0" xfId="0" applyFont="1"/>
    <xf numFmtId="0" fontId="42" fillId="0" borderId="0" xfId="0" applyFont="1" applyFill="1"/>
    <xf numFmtId="0" fontId="26" fillId="0" borderId="0" xfId="0" applyFont="1" applyFill="1" applyBorder="1" applyAlignment="1">
      <alignment horizontal="center" vertical="center"/>
    </xf>
    <xf numFmtId="4" fontId="27" fillId="0" borderId="0" xfId="0" applyNumberFormat="1" applyFont="1" applyBorder="1" applyAlignment="1">
      <alignment vertical="center"/>
    </xf>
    <xf numFmtId="4" fontId="13" fillId="0" borderId="1" xfId="0" applyNumberFormat="1" applyFont="1" applyBorder="1" applyAlignment="1">
      <alignment horizontal="center" vertical="center"/>
    </xf>
    <xf numFmtId="0" fontId="35" fillId="0" borderId="14" xfId="0" applyFont="1" applyBorder="1" applyAlignment="1">
      <alignment horizontal="center" vertical="center"/>
    </xf>
    <xf numFmtId="0" fontId="36" fillId="0" borderId="1" xfId="0" applyFont="1" applyBorder="1" applyAlignment="1">
      <alignment horizontal="center" vertical="center"/>
    </xf>
    <xf numFmtId="0" fontId="34" fillId="0" borderId="0" xfId="0" applyFont="1" applyAlignment="1">
      <alignment horizontal="left"/>
    </xf>
    <xf numFmtId="0" fontId="35" fillId="0" borderId="5" xfId="0" applyFont="1" applyBorder="1" applyAlignment="1">
      <alignment vertical="center"/>
    </xf>
    <xf numFmtId="0" fontId="44" fillId="0" borderId="0" xfId="0" applyFont="1" applyAlignment="1">
      <alignment horizontal="justify"/>
    </xf>
    <xf numFmtId="0" fontId="35" fillId="0" borderId="5" xfId="0" applyFont="1" applyBorder="1" applyAlignment="1">
      <alignment horizontal="left" vertical="center" wrapText="1"/>
    </xf>
    <xf numFmtId="0" fontId="35" fillId="0" borderId="5" xfId="0" applyFont="1" applyBorder="1" applyAlignment="1">
      <alignment horizontal="left" wrapText="1"/>
    </xf>
    <xf numFmtId="0" fontId="30" fillId="0" borderId="14" xfId="0" applyFont="1" applyBorder="1"/>
    <xf numFmtId="0" fontId="30" fillId="0" borderId="1" xfId="0" applyFont="1" applyBorder="1"/>
    <xf numFmtId="0" fontId="30" fillId="0" borderId="1" xfId="0" applyFont="1" applyBorder="1" applyAlignment="1">
      <alignment horizontal="justify"/>
    </xf>
    <xf numFmtId="0" fontId="30" fillId="0" borderId="1" xfId="0" applyFont="1" applyBorder="1" applyAlignment="1">
      <alignment horizontal="left" wrapText="1"/>
    </xf>
    <xf numFmtId="0" fontId="34" fillId="6" borderId="1" xfId="0" applyFont="1" applyFill="1" applyBorder="1"/>
    <xf numFmtId="0" fontId="34" fillId="6" borderId="5" xfId="0" applyFont="1" applyFill="1" applyBorder="1" applyAlignment="1"/>
    <xf numFmtId="0" fontId="7" fillId="9" borderId="1" xfId="0" applyFont="1" applyFill="1" applyBorder="1" applyAlignment="1">
      <alignment horizontal="center" vertical="center" wrapText="1"/>
    </xf>
    <xf numFmtId="0" fontId="31" fillId="0" borderId="1" xfId="0" applyFont="1" applyBorder="1" applyAlignment="1">
      <alignment horizontal="center"/>
    </xf>
    <xf numFmtId="3" fontId="12" fillId="7" borderId="1" xfId="0" applyNumberFormat="1" applyFont="1" applyFill="1" applyBorder="1" applyAlignment="1">
      <alignment horizontal="center" vertical="top" wrapText="1"/>
    </xf>
    <xf numFmtId="0" fontId="46" fillId="0" borderId="0" xfId="0" applyFont="1" applyBorder="1" applyAlignment="1"/>
    <xf numFmtId="0" fontId="28" fillId="0" borderId="0" xfId="0" applyFont="1" applyBorder="1"/>
    <xf numFmtId="0" fontId="28" fillId="0" borderId="1" xfId="0" applyFont="1" applyBorder="1" applyAlignment="1">
      <alignment horizontal="center" vertical="center"/>
    </xf>
    <xf numFmtId="10" fontId="47" fillId="0" borderId="1" xfId="0" quotePrefix="1" applyNumberFormat="1" applyFont="1" applyBorder="1" applyAlignment="1">
      <alignment vertical="top" wrapText="1"/>
    </xf>
    <xf numFmtId="0" fontId="7" fillId="6" borderId="1" xfId="0" quotePrefix="1" applyFont="1" applyFill="1" applyBorder="1" applyAlignment="1">
      <alignment horizontal="center" vertical="top" wrapText="1"/>
    </xf>
    <xf numFmtId="0" fontId="11" fillId="0" borderId="16" xfId="0" applyFont="1" applyBorder="1" applyAlignment="1">
      <alignment horizontal="center" vertical="center" wrapText="1"/>
    </xf>
    <xf numFmtId="0" fontId="0" fillId="0" borderId="0" xfId="0" applyAlignment="1">
      <alignment horizontal="right"/>
    </xf>
    <xf numFmtId="0" fontId="31" fillId="0" borderId="0" xfId="0" applyFont="1" applyAlignment="1">
      <alignment wrapText="1"/>
    </xf>
    <xf numFmtId="0" fontId="7" fillId="4" borderId="1" xfId="0" applyFont="1" applyFill="1" applyBorder="1" applyAlignment="1">
      <alignment horizontal="center" vertical="top" wrapText="1"/>
    </xf>
    <xf numFmtId="0" fontId="31" fillId="12" borderId="1" xfId="0" applyFont="1" applyFill="1" applyBorder="1" applyAlignment="1">
      <alignment horizontal="center"/>
    </xf>
    <xf numFmtId="0" fontId="31" fillId="10" borderId="5" xfId="0" applyFont="1" applyFill="1" applyBorder="1" applyAlignment="1">
      <alignment horizontal="center"/>
    </xf>
    <xf numFmtId="0" fontId="40" fillId="0" borderId="0" xfId="0" applyFont="1" applyAlignment="1">
      <alignment horizontal="center"/>
    </xf>
    <xf numFmtId="0" fontId="31" fillId="0" borderId="0" xfId="0" applyFont="1" applyFill="1" applyBorder="1" applyAlignment="1">
      <alignment horizontal="center"/>
    </xf>
    <xf numFmtId="0" fontId="31" fillId="0" borderId="0" xfId="0" applyFont="1" applyFill="1" applyAlignment="1">
      <alignment horizontal="center"/>
    </xf>
    <xf numFmtId="0" fontId="7" fillId="10" borderId="1" xfId="0" applyFont="1" applyFill="1" applyBorder="1" applyAlignment="1">
      <alignment vertical="top" wrapText="1"/>
    </xf>
    <xf numFmtId="3" fontId="11" fillId="0" borderId="1" xfId="0" applyNumberFormat="1" applyFont="1" applyFill="1" applyBorder="1" applyAlignment="1">
      <alignment horizontal="center" vertical="top" wrapText="1"/>
    </xf>
    <xf numFmtId="3" fontId="7" fillId="4" borderId="1" xfId="0" applyNumberFormat="1" applyFont="1" applyFill="1" applyBorder="1" applyAlignment="1">
      <alignment horizontal="center" vertical="top" wrapText="1"/>
    </xf>
    <xf numFmtId="3" fontId="11" fillId="0" borderId="0" xfId="0" applyNumberFormat="1" applyFont="1" applyFill="1" applyBorder="1" applyAlignment="1">
      <alignment horizontal="center"/>
    </xf>
    <xf numFmtId="0" fontId="31" fillId="0" borderId="3" xfId="0" applyFont="1" applyBorder="1" applyAlignment="1">
      <alignment horizontal="center"/>
    </xf>
    <xf numFmtId="0" fontId="25" fillId="0" borderId="0" xfId="0" applyNumberFormat="1" applyFont="1" applyAlignment="1">
      <alignment horizontal="center" wrapText="1"/>
    </xf>
    <xf numFmtId="0" fontId="7" fillId="9" borderId="1" xfId="0"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3" fontId="11" fillId="0" borderId="1" xfId="1" applyFont="1" applyFill="1" applyBorder="1" applyAlignment="1">
      <alignment horizontal="center" vertical="center" wrapText="1"/>
    </xf>
    <xf numFmtId="0" fontId="49" fillId="0" borderId="0" xfId="0" applyFont="1" applyFill="1" applyBorder="1" applyAlignment="1">
      <alignment vertical="top" wrapText="1"/>
    </xf>
    <xf numFmtId="0" fontId="48" fillId="0" borderId="0" xfId="0" applyFont="1" applyFill="1" applyBorder="1" applyAlignment="1">
      <alignment horizontal="center"/>
    </xf>
    <xf numFmtId="0" fontId="11" fillId="0" borderId="0" xfId="0" applyFont="1" applyBorder="1" applyAlignment="1">
      <alignment horizontal="left" wrapText="1"/>
    </xf>
    <xf numFmtId="0" fontId="11" fillId="0" borderId="0" xfId="0" applyFont="1" applyBorder="1" applyAlignment="1">
      <alignment horizontal="center" vertical="center" wrapText="1"/>
    </xf>
    <xf numFmtId="0" fontId="11" fillId="0" borderId="0" xfId="0" applyFont="1" applyBorder="1" applyAlignment="1">
      <alignment horizontal="center" wrapText="1"/>
    </xf>
    <xf numFmtId="0" fontId="11" fillId="0" borderId="25" xfId="0" applyFont="1" applyBorder="1" applyAlignment="1">
      <alignment horizontal="left" wrapText="1"/>
    </xf>
    <xf numFmtId="0" fontId="50" fillId="0" borderId="26" xfId="0" applyFont="1" applyBorder="1" applyAlignment="1">
      <alignment horizontal="justify"/>
    </xf>
    <xf numFmtId="0" fontId="11" fillId="0" borderId="26" xfId="0" applyFont="1" applyBorder="1" applyAlignment="1">
      <alignment horizontal="center" vertical="center" wrapText="1"/>
    </xf>
    <xf numFmtId="0" fontId="11" fillId="0" borderId="26" xfId="0" applyFont="1" applyBorder="1" applyAlignment="1">
      <alignment horizontal="center" wrapText="1"/>
    </xf>
    <xf numFmtId="0" fontId="11" fillId="0" borderId="27" xfId="0" applyFont="1" applyBorder="1" applyAlignment="1">
      <alignment horizontal="center"/>
    </xf>
    <xf numFmtId="0" fontId="11" fillId="0" borderId="28" xfId="0" applyFont="1" applyFill="1" applyBorder="1" applyAlignment="1">
      <alignment vertical="top" wrapText="1"/>
    </xf>
    <xf numFmtId="0" fontId="11" fillId="0" borderId="11" xfId="0" applyFont="1" applyBorder="1" applyAlignment="1">
      <alignment horizontal="center"/>
    </xf>
    <xf numFmtId="0" fontId="11" fillId="0" borderId="12" xfId="0" applyFont="1" applyFill="1" applyBorder="1" applyAlignment="1">
      <alignment vertical="top" wrapText="1"/>
    </xf>
    <xf numFmtId="0" fontId="50" fillId="0" borderId="29" xfId="0" applyFont="1" applyBorder="1" applyAlignment="1">
      <alignment horizontal="justify"/>
    </xf>
    <xf numFmtId="0" fontId="11" fillId="0" borderId="29" xfId="0" applyFont="1" applyBorder="1" applyAlignment="1">
      <alignment horizontal="center" vertical="center" wrapText="1"/>
    </xf>
    <xf numFmtId="0" fontId="11" fillId="0" borderId="29" xfId="0" applyFont="1" applyBorder="1" applyAlignment="1">
      <alignment horizontal="center" wrapText="1"/>
    </xf>
    <xf numFmtId="0" fontId="11" fillId="0" borderId="10" xfId="0" applyFont="1" applyBorder="1" applyAlignment="1">
      <alignment horizontal="center"/>
    </xf>
    <xf numFmtId="0" fontId="30" fillId="0" borderId="0" xfId="0" applyFont="1" applyBorder="1" applyAlignment="1">
      <alignment horizontal="center" wrapText="1"/>
    </xf>
    <xf numFmtId="0" fontId="7" fillId="0" borderId="1" xfId="0" applyFont="1" applyFill="1" applyBorder="1" applyAlignment="1">
      <alignment horizontal="center" vertical="center" wrapText="1"/>
    </xf>
    <xf numFmtId="0" fontId="28" fillId="0" borderId="5" xfId="0" applyFont="1" applyBorder="1" applyAlignment="1">
      <alignment horizontal="center" vertical="center"/>
    </xf>
    <xf numFmtId="0" fontId="7" fillId="6" borderId="1"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31" fillId="0" borderId="5" xfId="0" applyFont="1" applyBorder="1" applyAlignment="1">
      <alignment horizontal="center" vertical="center" wrapText="1"/>
    </xf>
    <xf numFmtId="0" fontId="31" fillId="0" borderId="20" xfId="0" applyFont="1" applyBorder="1" applyAlignment="1">
      <alignment horizontal="center" vertical="center" wrapText="1"/>
    </xf>
    <xf numFmtId="0" fontId="31" fillId="0" borderId="3" xfId="0" applyFont="1" applyBorder="1" applyAlignment="1">
      <alignment horizontal="center" vertical="center" wrapText="1"/>
    </xf>
    <xf numFmtId="0" fontId="7" fillId="0" borderId="2"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25" fillId="0" borderId="0" xfId="0" applyNumberFormat="1" applyFont="1" applyAlignment="1">
      <alignment horizontal="left" wrapText="1"/>
    </xf>
    <xf numFmtId="0" fontId="7" fillId="11" borderId="1" xfId="0" applyFont="1" applyFill="1" applyBorder="1" applyAlignment="1">
      <alignment horizontal="center"/>
    </xf>
    <xf numFmtId="0" fontId="7" fillId="8" borderId="1" xfId="0" applyFont="1" applyFill="1" applyBorder="1" applyAlignment="1">
      <alignment horizontal="center"/>
    </xf>
    <xf numFmtId="0" fontId="7" fillId="9" borderId="1" xfId="0" applyFont="1" applyFill="1" applyBorder="1" applyAlignment="1">
      <alignment horizontal="center"/>
    </xf>
    <xf numFmtId="0" fontId="30" fillId="0" borderId="5"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3" xfId="0" applyFont="1" applyBorder="1" applyAlignment="1">
      <alignment horizontal="center" vertical="center" wrapText="1"/>
    </xf>
    <xf numFmtId="0" fontId="30" fillId="13" borderId="15" xfId="0" applyFont="1" applyFill="1" applyBorder="1" applyAlignment="1">
      <alignment horizontal="center" vertical="center" wrapText="1"/>
    </xf>
    <xf numFmtId="0" fontId="30" fillId="13" borderId="18" xfId="0" applyFont="1" applyFill="1" applyBorder="1" applyAlignment="1">
      <alignment horizontal="center" vertical="center" wrapText="1"/>
    </xf>
    <xf numFmtId="0" fontId="30" fillId="13" borderId="19" xfId="0" applyFont="1" applyFill="1" applyBorder="1" applyAlignment="1">
      <alignment horizontal="center" vertical="center" wrapText="1"/>
    </xf>
    <xf numFmtId="0" fontId="30" fillId="13" borderId="21" xfId="0" applyFont="1" applyFill="1" applyBorder="1" applyAlignment="1">
      <alignment horizontal="center" vertical="center" wrapText="1"/>
    </xf>
    <xf numFmtId="0" fontId="30" fillId="13" borderId="22" xfId="0" applyFont="1" applyFill="1" applyBorder="1" applyAlignment="1">
      <alignment horizontal="center" vertical="center" wrapText="1"/>
    </xf>
    <xf numFmtId="0" fontId="30" fillId="13" borderId="23" xfId="0" applyFont="1" applyFill="1" applyBorder="1" applyAlignment="1">
      <alignment horizontal="center" vertical="center" wrapText="1"/>
    </xf>
    <xf numFmtId="0" fontId="7" fillId="4" borderId="5" xfId="0" applyFont="1" applyFill="1" applyBorder="1" applyAlignment="1">
      <alignment horizontal="center" vertical="top" wrapText="1"/>
    </xf>
    <xf numFmtId="0" fontId="7" fillId="4" borderId="20" xfId="0" applyFont="1" applyFill="1" applyBorder="1" applyAlignment="1">
      <alignment horizontal="center" vertical="top" wrapText="1"/>
    </xf>
    <xf numFmtId="0" fontId="7" fillId="4" borderId="3" xfId="0" applyFont="1" applyFill="1" applyBorder="1" applyAlignment="1">
      <alignment horizontal="center" vertical="top" wrapText="1"/>
    </xf>
    <xf numFmtId="0" fontId="7" fillId="9" borderId="1" xfId="0" applyFont="1" applyFill="1" applyBorder="1" applyAlignment="1">
      <alignment horizontal="center" vertical="center" wrapText="1"/>
    </xf>
    <xf numFmtId="0" fontId="30" fillId="0" borderId="5" xfId="0" applyFont="1" applyBorder="1" applyAlignment="1">
      <alignment horizontal="center" wrapText="1"/>
    </xf>
    <xf numFmtId="0" fontId="30" fillId="0" borderId="20" xfId="0" applyFont="1" applyBorder="1" applyAlignment="1">
      <alignment horizontal="center" wrapText="1"/>
    </xf>
    <xf numFmtId="0" fontId="30" fillId="0" borderId="3" xfId="0" applyFont="1" applyBorder="1" applyAlignment="1">
      <alignment horizontal="center" wrapText="1"/>
    </xf>
    <xf numFmtId="0" fontId="7" fillId="4" borderId="5"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31" fillId="0" borderId="1" xfId="0" applyFont="1" applyBorder="1" applyAlignment="1">
      <alignment horizontal="center"/>
    </xf>
    <xf numFmtId="0" fontId="30" fillId="0" borderId="1" xfId="0" applyFont="1" applyBorder="1" applyAlignment="1">
      <alignment horizontal="center" vertical="center" wrapText="1"/>
    </xf>
    <xf numFmtId="0" fontId="30" fillId="13" borderId="1" xfId="0" applyFont="1" applyFill="1" applyBorder="1" applyAlignment="1">
      <alignment horizontal="center" vertical="center" wrapText="1"/>
    </xf>
    <xf numFmtId="0" fontId="30" fillId="13" borderId="19" xfId="0" applyFont="1" applyFill="1" applyBorder="1" applyAlignment="1">
      <alignment horizontal="center" vertical="center"/>
    </xf>
    <xf numFmtId="0" fontId="30" fillId="13" borderId="23"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30" fillId="13" borderId="2" xfId="0" applyFont="1" applyFill="1" applyBorder="1" applyAlignment="1">
      <alignment horizontal="center" vertical="center" wrapText="1"/>
    </xf>
    <xf numFmtId="0" fontId="30" fillId="13" borderId="14" xfId="0" applyFont="1" applyFill="1" applyBorder="1" applyAlignment="1">
      <alignment horizontal="center" vertical="center" wrapText="1"/>
    </xf>
    <xf numFmtId="0" fontId="30" fillId="13" borderId="1" xfId="0" applyFont="1" applyFill="1" applyBorder="1" applyAlignment="1">
      <alignment horizontal="center" vertical="center"/>
    </xf>
    <xf numFmtId="0" fontId="31" fillId="0" borderId="2" xfId="0" applyNumberFormat="1" applyFont="1" applyBorder="1" applyAlignment="1">
      <alignment horizontal="center" vertical="center" wrapText="1"/>
    </xf>
    <xf numFmtId="0" fontId="31" fillId="0" borderId="14" xfId="0" applyFont="1" applyBorder="1" applyAlignment="1">
      <alignment vertical="center" wrapText="1"/>
    </xf>
    <xf numFmtId="0" fontId="4" fillId="4" borderId="5" xfId="0" applyFont="1" applyFill="1" applyBorder="1" applyAlignment="1">
      <alignment horizontal="center" vertical="top" wrapText="1"/>
    </xf>
    <xf numFmtId="0" fontId="4" fillId="4" borderId="20" xfId="0" applyFont="1" applyFill="1" applyBorder="1" applyAlignment="1">
      <alignment horizontal="center" vertical="top" wrapText="1"/>
    </xf>
    <xf numFmtId="0" fontId="4" fillId="0" borderId="2" xfId="0" applyFont="1" applyFill="1" applyBorder="1" applyAlignment="1">
      <alignment vertical="center" wrapText="1"/>
    </xf>
    <xf numFmtId="0" fontId="4" fillId="0" borderId="4" xfId="0" applyFont="1" applyFill="1" applyBorder="1" applyAlignment="1">
      <alignment vertical="center" wrapText="1"/>
    </xf>
    <xf numFmtId="0" fontId="4" fillId="0" borderId="14" xfId="0" applyFont="1" applyFill="1" applyBorder="1" applyAlignment="1">
      <alignment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2"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4" borderId="3" xfId="0" applyFont="1" applyFill="1" applyBorder="1" applyAlignment="1">
      <alignment horizontal="center" vertical="top" wrapText="1"/>
    </xf>
    <xf numFmtId="0" fontId="1" fillId="9" borderId="1" xfId="0" applyFont="1" applyFill="1" applyBorder="1" applyAlignment="1">
      <alignment horizontal="center" vertical="center" wrapText="1"/>
    </xf>
    <xf numFmtId="3" fontId="4" fillId="0" borderId="2" xfId="0" quotePrefix="1" applyNumberFormat="1" applyFont="1" applyFill="1" applyBorder="1" applyAlignment="1">
      <alignment horizontal="center" vertical="center" wrapText="1"/>
    </xf>
    <xf numFmtId="0" fontId="4" fillId="0" borderId="4" xfId="0" quotePrefix="1" applyFont="1" applyFill="1" applyBorder="1" applyAlignment="1">
      <alignment horizontal="center" vertical="center" wrapText="1"/>
    </xf>
    <xf numFmtId="0" fontId="4" fillId="0" borderId="14" xfId="0" quotePrefix="1" applyFont="1" applyFill="1" applyBorder="1" applyAlignment="1">
      <alignment horizontal="center" vertical="center" wrapText="1"/>
    </xf>
    <xf numFmtId="0" fontId="4" fillId="0" borderId="2" xfId="0" quotePrefix="1" applyFont="1" applyFill="1" applyBorder="1" applyAlignment="1">
      <alignment horizontal="center" vertical="center" wrapText="1"/>
    </xf>
    <xf numFmtId="0" fontId="2" fillId="8" borderId="15" xfId="0" applyFont="1" applyFill="1" applyBorder="1" applyAlignment="1">
      <alignment horizontal="center" vertical="center"/>
    </xf>
    <xf numFmtId="0" fontId="2" fillId="8" borderId="18" xfId="0" applyFont="1" applyFill="1" applyBorder="1" applyAlignment="1">
      <alignment horizontal="center" vertical="center"/>
    </xf>
    <xf numFmtId="0" fontId="2" fillId="8" borderId="19" xfId="0" applyFont="1" applyFill="1" applyBorder="1" applyAlignment="1">
      <alignment horizontal="center" vertical="center"/>
    </xf>
    <xf numFmtId="0" fontId="2" fillId="8" borderId="21" xfId="0" applyFont="1" applyFill="1" applyBorder="1" applyAlignment="1">
      <alignment horizontal="center" vertical="center"/>
    </xf>
    <xf numFmtId="0" fontId="2" fillId="8" borderId="22" xfId="0" applyFont="1" applyFill="1" applyBorder="1" applyAlignment="1">
      <alignment horizontal="center" vertical="center"/>
    </xf>
    <xf numFmtId="0" fontId="2" fillId="8" borderId="23" xfId="0" applyFont="1" applyFill="1" applyBorder="1" applyAlignment="1">
      <alignment horizontal="center" vertical="center"/>
    </xf>
    <xf numFmtId="0" fontId="31" fillId="0" borderId="2" xfId="0" applyFont="1" applyBorder="1" applyAlignment="1">
      <alignment horizontal="center" vertical="center"/>
    </xf>
    <xf numFmtId="0" fontId="31" fillId="0" borderId="4" xfId="0" applyFont="1" applyBorder="1" applyAlignment="1">
      <alignment horizontal="center" vertical="center"/>
    </xf>
    <xf numFmtId="0" fontId="31" fillId="0" borderId="14" xfId="0" applyFont="1" applyBorder="1" applyAlignment="1">
      <alignment horizontal="center" vertical="center"/>
    </xf>
    <xf numFmtId="43" fontId="7" fillId="0" borderId="2" xfId="1" applyFont="1" applyFill="1" applyBorder="1" applyAlignment="1">
      <alignment horizontal="center" vertical="center" wrapText="1"/>
    </xf>
    <xf numFmtId="43" fontId="7" fillId="0" borderId="4" xfId="1" applyFont="1" applyFill="1" applyBorder="1" applyAlignment="1">
      <alignment horizontal="center" vertical="center" wrapText="1"/>
    </xf>
    <xf numFmtId="43" fontId="7" fillId="0" borderId="14" xfId="1" applyFont="1" applyFill="1" applyBorder="1" applyAlignment="1">
      <alignment horizontal="center" vertical="center" wrapText="1"/>
    </xf>
    <xf numFmtId="0" fontId="35" fillId="13" borderId="19" xfId="0" applyFont="1" applyFill="1" applyBorder="1" applyAlignment="1">
      <alignment horizontal="center" vertical="center"/>
    </xf>
    <xf numFmtId="0" fontId="35" fillId="13" borderId="23" xfId="0" applyFont="1" applyFill="1" applyBorder="1" applyAlignment="1">
      <alignment horizontal="center" vertical="center"/>
    </xf>
    <xf numFmtId="0" fontId="23" fillId="0" borderId="0" xfId="0" applyNumberFormat="1" applyFont="1" applyAlignment="1">
      <alignment horizontal="left" wrapText="1"/>
    </xf>
    <xf numFmtId="0" fontId="34" fillId="0" borderId="1" xfId="0" applyFont="1" applyBorder="1" applyAlignment="1">
      <alignment horizontal="center"/>
    </xf>
    <xf numFmtId="0" fontId="34" fillId="0" borderId="2" xfId="0" applyNumberFormat="1" applyFont="1" applyBorder="1" applyAlignment="1">
      <alignment horizontal="center" vertical="center" wrapText="1"/>
    </xf>
    <xf numFmtId="0" fontId="34" fillId="0" borderId="14" xfId="0" applyFont="1" applyBorder="1" applyAlignment="1">
      <alignment vertical="center" wrapText="1"/>
    </xf>
    <xf numFmtId="0" fontId="35" fillId="13" borderId="15" xfId="0" applyFont="1" applyFill="1" applyBorder="1" applyAlignment="1">
      <alignment horizontal="center" vertical="center" wrapText="1"/>
    </xf>
    <xf numFmtId="0" fontId="34" fillId="13" borderId="21" xfId="0" applyFont="1" applyFill="1" applyBorder="1" applyAlignment="1">
      <alignment horizontal="center" vertical="center" wrapText="1"/>
    </xf>
    <xf numFmtId="0" fontId="12" fillId="13" borderId="1" xfId="0" applyFont="1" applyFill="1" applyBorder="1" applyAlignment="1">
      <alignment horizontal="center" vertical="center"/>
    </xf>
    <xf numFmtId="0" fontId="35" fillId="6" borderId="1" xfId="0" applyFont="1" applyFill="1" applyBorder="1" applyAlignment="1">
      <alignment horizontal="center" vertical="center" wrapText="1"/>
    </xf>
    <xf numFmtId="0" fontId="35" fillId="6" borderId="5" xfId="0" applyFont="1" applyFill="1" applyBorder="1" applyAlignment="1">
      <alignment horizontal="center" wrapText="1"/>
    </xf>
    <xf numFmtId="0" fontId="34" fillId="6" borderId="20" xfId="0" applyFont="1" applyFill="1" applyBorder="1" applyAlignment="1">
      <alignment wrapText="1"/>
    </xf>
    <xf numFmtId="0" fontId="35" fillId="13" borderId="1" xfId="0" applyFont="1" applyFill="1" applyBorder="1" applyAlignment="1">
      <alignment horizontal="center" vertical="center" wrapText="1"/>
    </xf>
    <xf numFmtId="0" fontId="35" fillId="13" borderId="1" xfId="0" applyFont="1" applyFill="1" applyBorder="1" applyAlignment="1">
      <alignment horizontal="center" vertical="center"/>
    </xf>
    <xf numFmtId="0" fontId="40" fillId="0" borderId="0" xfId="0" applyFont="1" applyAlignment="1">
      <alignment horizontal="left" vertical="center" wrapText="1"/>
    </xf>
    <xf numFmtId="0" fontId="28" fillId="0" borderId="0" xfId="0" applyFont="1" applyBorder="1" applyAlignment="1">
      <alignment horizontal="center"/>
    </xf>
    <xf numFmtId="0" fontId="28" fillId="0" borderId="2"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1" xfId="0" applyFont="1" applyBorder="1" applyAlignment="1">
      <alignment horizontal="center" vertical="center"/>
    </xf>
    <xf numFmtId="3" fontId="7" fillId="7" borderId="5" xfId="0" applyNumberFormat="1" applyFont="1" applyFill="1" applyBorder="1" applyAlignment="1">
      <alignment horizontal="center" vertical="top" wrapText="1"/>
    </xf>
    <xf numFmtId="3" fontId="7" fillId="7" borderId="20" xfId="0" applyNumberFormat="1" applyFont="1" applyFill="1" applyBorder="1" applyAlignment="1">
      <alignment horizontal="center" vertical="top" wrapText="1"/>
    </xf>
    <xf numFmtId="3" fontId="7" fillId="7" borderId="3" xfId="0" applyNumberFormat="1" applyFont="1" applyFill="1" applyBorder="1" applyAlignment="1">
      <alignment horizontal="center" vertical="top" wrapText="1"/>
    </xf>
    <xf numFmtId="0" fontId="7" fillId="5" borderId="1" xfId="0" applyFont="1" applyFill="1" applyBorder="1" applyAlignment="1">
      <alignment horizontal="center" vertical="center" wrapText="1"/>
    </xf>
    <xf numFmtId="0" fontId="45" fillId="5" borderId="1" xfId="0" applyFont="1" applyFill="1" applyBorder="1" applyAlignment="1">
      <alignment horizontal="center"/>
    </xf>
    <xf numFmtId="0" fontId="0" fillId="5" borderId="1" xfId="0" applyFill="1" applyBorder="1" applyAlignment="1">
      <alignment horizontal="center"/>
    </xf>
    <xf numFmtId="0" fontId="7" fillId="5" borderId="14"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7" fillId="0" borderId="1" xfId="0" applyFont="1" applyFill="1" applyBorder="1" applyAlignment="1">
      <alignment horizontal="center" vertical="center" wrapText="1"/>
    </xf>
    <xf numFmtId="3" fontId="12" fillId="7" borderId="1" xfId="0" applyNumberFormat="1" applyFont="1" applyFill="1" applyBorder="1" applyAlignment="1">
      <alignment horizontal="center" vertical="top" wrapText="1"/>
    </xf>
    <xf numFmtId="0" fontId="11" fillId="0" borderId="16" xfId="0" applyFont="1" applyBorder="1" applyAlignment="1">
      <alignment horizontal="right" vertical="center" wrapText="1"/>
    </xf>
    <xf numFmtId="3" fontId="7" fillId="0" borderId="1" xfId="0" applyNumberFormat="1" applyFont="1" applyFill="1" applyBorder="1" applyAlignment="1">
      <alignment horizontal="center" vertical="center" wrapText="1"/>
    </xf>
    <xf numFmtId="0" fontId="11" fillId="0" borderId="1" xfId="0" applyFont="1" applyBorder="1" applyAlignment="1">
      <alignment horizontal="center" vertical="center"/>
    </xf>
    <xf numFmtId="0" fontId="11" fillId="0" borderId="17" xfId="0" applyFont="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S104"/>
  <sheetViews>
    <sheetView zoomScale="110" zoomScaleNormal="110" workbookViewId="0">
      <selection activeCell="F34" sqref="F34"/>
    </sheetView>
  </sheetViews>
  <sheetFormatPr defaultRowHeight="15"/>
  <cols>
    <col min="1" max="1" width="4.28515625" style="200" customWidth="1"/>
    <col min="2" max="2" width="18.85546875" style="43" customWidth="1"/>
    <col min="3" max="3" width="34.42578125" style="43" customWidth="1"/>
    <col min="4" max="4" width="9" style="43" customWidth="1"/>
    <col min="5" max="5" width="16.7109375" style="132" customWidth="1"/>
    <col min="6" max="6" width="20.28515625" style="132" customWidth="1"/>
    <col min="7" max="7" width="18.140625" style="43" customWidth="1"/>
    <col min="8" max="8" width="15.85546875" style="43" customWidth="1"/>
    <col min="9" max="9" width="18" style="43" customWidth="1"/>
    <col min="10" max="10" width="14.140625" style="43" customWidth="1"/>
    <col min="11" max="11" width="8.42578125" style="43" customWidth="1"/>
    <col min="12" max="12" width="13.85546875" style="43" customWidth="1"/>
    <col min="13" max="13" width="14" style="43" customWidth="1"/>
    <col min="14" max="14" width="17.42578125" style="43" customWidth="1"/>
    <col min="15" max="15" width="14.140625" style="43" customWidth="1"/>
    <col min="16" max="16" width="8.42578125" style="43" customWidth="1"/>
    <col min="17" max="17" width="13.85546875" style="43" customWidth="1"/>
    <col min="18" max="18" width="14" style="43" customWidth="1"/>
    <col min="19" max="19" width="18" style="43" customWidth="1"/>
    <col min="20" max="16384" width="9.140625" style="43"/>
  </cols>
  <sheetData>
    <row r="1" spans="1:19" ht="44.25" customHeight="1">
      <c r="A1" s="28" t="s">
        <v>138</v>
      </c>
      <c r="B1" s="28"/>
      <c r="C1" s="28"/>
      <c r="D1" s="28"/>
      <c r="E1" s="47"/>
    </row>
    <row r="2" spans="1:19">
      <c r="A2" s="298" t="s">
        <v>0</v>
      </c>
      <c r="B2" s="298" t="s">
        <v>1</v>
      </c>
      <c r="C2" s="298" t="s">
        <v>19</v>
      </c>
      <c r="D2" s="298" t="s">
        <v>22</v>
      </c>
      <c r="E2" s="285" t="s">
        <v>47</v>
      </c>
      <c r="F2" s="285"/>
      <c r="G2" s="285"/>
      <c r="H2" s="285"/>
      <c r="I2" s="285"/>
      <c r="J2" s="283" t="s">
        <v>48</v>
      </c>
      <c r="K2" s="283"/>
      <c r="L2" s="283"/>
      <c r="M2" s="283"/>
      <c r="N2" s="283"/>
      <c r="O2" s="284" t="s">
        <v>49</v>
      </c>
      <c r="P2" s="284"/>
      <c r="Q2" s="284"/>
      <c r="R2" s="284"/>
      <c r="S2" s="284"/>
    </row>
    <row r="3" spans="1:19">
      <c r="A3" s="298"/>
      <c r="B3" s="298"/>
      <c r="C3" s="298"/>
      <c r="D3" s="298"/>
      <c r="E3" s="285"/>
      <c r="F3" s="285"/>
      <c r="G3" s="285"/>
      <c r="H3" s="285"/>
      <c r="I3" s="285"/>
      <c r="J3" s="283"/>
      <c r="K3" s="283"/>
      <c r="L3" s="283"/>
      <c r="M3" s="283"/>
      <c r="N3" s="283"/>
      <c r="O3" s="284"/>
      <c r="P3" s="284"/>
      <c r="Q3" s="284"/>
      <c r="R3" s="284"/>
      <c r="S3" s="284"/>
    </row>
    <row r="4" spans="1:19" ht="45">
      <c r="A4" s="298"/>
      <c r="B4" s="298"/>
      <c r="C4" s="298"/>
      <c r="D4" s="298"/>
      <c r="E4" s="226" t="s">
        <v>2</v>
      </c>
      <c r="F4" s="249" t="s">
        <v>3</v>
      </c>
      <c r="G4" s="249" t="s">
        <v>202</v>
      </c>
      <c r="H4" s="249" t="s">
        <v>4</v>
      </c>
      <c r="I4" s="249" t="s">
        <v>203</v>
      </c>
      <c r="J4" s="174" t="s">
        <v>2</v>
      </c>
      <c r="K4" s="174" t="s">
        <v>3</v>
      </c>
      <c r="L4" s="174" t="s">
        <v>202</v>
      </c>
      <c r="M4" s="174" t="s">
        <v>4</v>
      </c>
      <c r="N4" s="174" t="s">
        <v>203</v>
      </c>
      <c r="O4" s="175" t="s">
        <v>2</v>
      </c>
      <c r="P4" s="175" t="s">
        <v>3</v>
      </c>
      <c r="Q4" s="175" t="s">
        <v>202</v>
      </c>
      <c r="R4" s="175" t="s">
        <v>4</v>
      </c>
      <c r="S4" s="175" t="s">
        <v>203</v>
      </c>
    </row>
    <row r="5" spans="1:19">
      <c r="A5" s="176">
        <v>0</v>
      </c>
      <c r="B5" s="176">
        <v>1</v>
      </c>
      <c r="C5" s="176">
        <v>2</v>
      </c>
      <c r="D5" s="176">
        <v>3</v>
      </c>
      <c r="E5" s="176">
        <v>4</v>
      </c>
      <c r="F5" s="176" t="s">
        <v>50</v>
      </c>
      <c r="G5" s="176" t="s">
        <v>51</v>
      </c>
      <c r="H5" s="176" t="s">
        <v>52</v>
      </c>
      <c r="I5" s="177" t="s">
        <v>59</v>
      </c>
      <c r="J5" s="178">
        <v>9</v>
      </c>
      <c r="K5" s="178">
        <v>10</v>
      </c>
      <c r="L5" s="178">
        <v>11</v>
      </c>
      <c r="M5" s="178">
        <v>12</v>
      </c>
      <c r="N5" s="179" t="s">
        <v>60</v>
      </c>
      <c r="O5" s="180">
        <v>14</v>
      </c>
      <c r="P5" s="180">
        <v>15</v>
      </c>
      <c r="Q5" s="180">
        <v>16</v>
      </c>
      <c r="R5" s="180">
        <v>17</v>
      </c>
      <c r="S5" s="181" t="s">
        <v>61</v>
      </c>
    </row>
    <row r="6" spans="1:19">
      <c r="A6" s="279">
        <v>1</v>
      </c>
      <c r="B6" s="277"/>
      <c r="C6" s="44" t="s">
        <v>13</v>
      </c>
      <c r="D6" s="118"/>
      <c r="E6" s="182"/>
      <c r="F6" s="182"/>
      <c r="G6" s="183"/>
      <c r="H6" s="184"/>
      <c r="I6" s="41"/>
      <c r="J6" s="182"/>
      <c r="K6" s="182"/>
      <c r="L6" s="183"/>
      <c r="M6" s="184"/>
      <c r="N6" s="41"/>
      <c r="O6" s="182"/>
      <c r="P6" s="182"/>
      <c r="Q6" s="183"/>
      <c r="R6" s="184"/>
      <c r="S6" s="41"/>
    </row>
    <row r="7" spans="1:19" ht="30">
      <c r="A7" s="280"/>
      <c r="B7" s="278"/>
      <c r="C7" s="44" t="s">
        <v>12</v>
      </c>
      <c r="D7" s="279">
        <v>3</v>
      </c>
      <c r="E7" s="182"/>
      <c r="F7" s="183"/>
      <c r="G7" s="130"/>
      <c r="H7" s="130"/>
      <c r="I7" s="130">
        <f>I8+I9</f>
        <v>191250</v>
      </c>
      <c r="J7" s="45"/>
      <c r="K7" s="129"/>
      <c r="L7" s="130"/>
      <c r="M7" s="130"/>
      <c r="N7" s="130"/>
      <c r="O7" s="45"/>
      <c r="P7" s="129"/>
      <c r="Q7" s="130"/>
      <c r="R7" s="130"/>
      <c r="S7" s="130"/>
    </row>
    <row r="8" spans="1:19">
      <c r="A8" s="280"/>
      <c r="B8" s="278"/>
      <c r="C8" s="380" t="s">
        <v>198</v>
      </c>
      <c r="D8" s="280"/>
      <c r="E8" s="234" t="s">
        <v>176</v>
      </c>
      <c r="F8" s="244">
        <v>16</v>
      </c>
      <c r="G8" s="130">
        <f>'Fundamentarea Mng si adm'!H11</f>
        <v>160000</v>
      </c>
      <c r="H8" s="130"/>
      <c r="I8" s="130">
        <f>G8</f>
        <v>160000</v>
      </c>
      <c r="J8" s="234"/>
      <c r="K8" s="129"/>
      <c r="L8" s="130"/>
      <c r="M8" s="130"/>
      <c r="N8" s="130"/>
      <c r="O8" s="234"/>
      <c r="P8" s="129"/>
      <c r="Q8" s="130"/>
      <c r="R8" s="130"/>
      <c r="S8" s="130"/>
    </row>
    <row r="9" spans="1:19">
      <c r="A9" s="280"/>
      <c r="B9" s="278"/>
      <c r="C9" s="380" t="s">
        <v>199</v>
      </c>
      <c r="D9" s="280"/>
      <c r="E9" s="234" t="s">
        <v>192</v>
      </c>
      <c r="F9" s="244" t="str">
        <f>'Fundamentarea Mng si adm'!E12</f>
        <v>ora</v>
      </c>
      <c r="G9" s="130">
        <f>'Fundamentarea Mng si adm'!H12</f>
        <v>31250</v>
      </c>
      <c r="H9" s="130"/>
      <c r="I9" s="130">
        <f>G9</f>
        <v>31250</v>
      </c>
      <c r="J9" s="234"/>
      <c r="K9" s="129"/>
      <c r="L9" s="130"/>
      <c r="M9" s="130"/>
      <c r="N9" s="130"/>
      <c r="O9" s="234"/>
      <c r="P9" s="129"/>
      <c r="Q9" s="130"/>
      <c r="R9" s="130"/>
      <c r="S9" s="130"/>
    </row>
    <row r="10" spans="1:19">
      <c r="A10" s="280"/>
      <c r="B10" s="278"/>
      <c r="C10" s="131" t="s">
        <v>7</v>
      </c>
      <c r="D10" s="280"/>
      <c r="E10" s="234" t="s">
        <v>191</v>
      </c>
      <c r="F10" s="244"/>
      <c r="G10" s="130"/>
      <c r="H10" s="130"/>
      <c r="I10" s="130"/>
      <c r="J10" s="234"/>
      <c r="K10" s="129"/>
      <c r="L10" s="130"/>
      <c r="M10" s="130"/>
      <c r="N10" s="130"/>
      <c r="O10" s="234"/>
      <c r="P10" s="129"/>
      <c r="Q10" s="130"/>
      <c r="R10" s="130"/>
      <c r="S10" s="130"/>
    </row>
    <row r="11" spans="1:19">
      <c r="A11" s="280"/>
      <c r="B11" s="278"/>
      <c r="C11" s="131" t="s">
        <v>8</v>
      </c>
      <c r="D11" s="281"/>
      <c r="E11" s="234" t="s">
        <v>191</v>
      </c>
      <c r="F11" s="244"/>
      <c r="G11" s="130"/>
      <c r="H11" s="130"/>
      <c r="I11" s="130"/>
      <c r="J11" s="234"/>
      <c r="K11" s="183"/>
      <c r="L11" s="130"/>
      <c r="M11" s="130"/>
      <c r="N11" s="130"/>
      <c r="O11" s="234"/>
      <c r="P11" s="129"/>
      <c r="Q11" s="130"/>
      <c r="R11" s="130"/>
      <c r="S11" s="130"/>
    </row>
    <row r="12" spans="1:19" ht="30">
      <c r="A12" s="280"/>
      <c r="B12" s="278"/>
      <c r="C12" s="44" t="s">
        <v>16</v>
      </c>
      <c r="D12" s="119">
        <v>4</v>
      </c>
      <c r="E12" s="182" t="s">
        <v>9</v>
      </c>
      <c r="F12" s="183">
        <v>1</v>
      </c>
      <c r="G12" s="130"/>
      <c r="H12" s="130"/>
      <c r="I12" s="130"/>
      <c r="J12" s="45"/>
      <c r="K12" s="129"/>
      <c r="L12" s="130"/>
      <c r="M12" s="130"/>
      <c r="N12" s="130"/>
      <c r="O12" s="45"/>
      <c r="P12" s="129"/>
      <c r="Q12" s="130"/>
      <c r="R12" s="130"/>
      <c r="S12" s="130"/>
    </row>
    <row r="13" spans="1:19">
      <c r="A13" s="280"/>
      <c r="B13" s="278"/>
      <c r="C13" s="44" t="s">
        <v>215</v>
      </c>
      <c r="D13" s="270">
        <v>1</v>
      </c>
      <c r="E13" s="45" t="s">
        <v>39</v>
      </c>
      <c r="F13" s="129">
        <v>1</v>
      </c>
      <c r="G13" s="130"/>
      <c r="H13" s="130"/>
      <c r="I13" s="130"/>
      <c r="J13" s="45"/>
      <c r="K13" s="129"/>
      <c r="L13" s="130"/>
      <c r="M13" s="130"/>
      <c r="N13" s="130"/>
      <c r="O13" s="45"/>
      <c r="P13" s="129"/>
      <c r="Q13" s="130"/>
      <c r="R13" s="130"/>
      <c r="S13" s="130"/>
    </row>
    <row r="14" spans="1:19">
      <c r="A14" s="280"/>
      <c r="B14" s="278"/>
      <c r="C14" s="44" t="s">
        <v>14</v>
      </c>
      <c r="D14" s="119">
        <v>7</v>
      </c>
      <c r="E14" s="119" t="s">
        <v>9</v>
      </c>
      <c r="F14" s="183">
        <v>1</v>
      </c>
      <c r="G14" s="130"/>
      <c r="H14" s="130"/>
      <c r="I14" s="130"/>
      <c r="J14" s="45"/>
      <c r="K14" s="129"/>
      <c r="L14" s="130"/>
      <c r="M14" s="130"/>
      <c r="N14" s="130"/>
      <c r="O14" s="45"/>
      <c r="P14" s="129"/>
      <c r="Q14" s="130"/>
      <c r="R14" s="130"/>
      <c r="S14" s="130"/>
    </row>
    <row r="15" spans="1:19" ht="30">
      <c r="A15" s="280"/>
      <c r="B15" s="278"/>
      <c r="C15" s="149" t="s">
        <v>113</v>
      </c>
      <c r="D15" s="119">
        <v>8</v>
      </c>
      <c r="E15" s="182"/>
      <c r="F15" s="183"/>
      <c r="G15" s="130"/>
      <c r="H15" s="130"/>
      <c r="I15" s="130"/>
      <c r="J15" s="45"/>
      <c r="K15" s="129"/>
      <c r="L15" s="130"/>
      <c r="M15" s="130"/>
      <c r="N15" s="130"/>
      <c r="O15" s="45"/>
      <c r="P15" s="129"/>
      <c r="Q15" s="130"/>
      <c r="R15" s="130"/>
      <c r="S15" s="130"/>
    </row>
    <row r="16" spans="1:19" ht="21.75" customHeight="1">
      <c r="A16" s="280"/>
      <c r="B16" s="278"/>
      <c r="C16" s="143" t="s">
        <v>116</v>
      </c>
      <c r="D16" s="140"/>
      <c r="E16" s="234" t="s">
        <v>175</v>
      </c>
      <c r="F16" s="183">
        <v>1</v>
      </c>
      <c r="G16" s="130"/>
      <c r="H16" s="130"/>
      <c r="I16" s="130"/>
      <c r="J16" s="45"/>
      <c r="K16" s="129"/>
      <c r="L16" s="130"/>
      <c r="M16" s="130"/>
      <c r="N16" s="130"/>
      <c r="O16" s="45"/>
      <c r="P16" s="129"/>
      <c r="Q16" s="130"/>
      <c r="R16" s="130"/>
      <c r="S16" s="130"/>
    </row>
    <row r="17" spans="1:19" ht="30">
      <c r="A17" s="280"/>
      <c r="B17" s="278"/>
      <c r="C17" s="140" t="s">
        <v>117</v>
      </c>
      <c r="D17" s="140"/>
      <c r="E17" s="234" t="s">
        <v>9</v>
      </c>
      <c r="F17" s="183">
        <v>1</v>
      </c>
      <c r="G17" s="130">
        <f>'Fundamentarea Mng si adm'!H26</f>
        <v>750</v>
      </c>
      <c r="H17" s="130"/>
      <c r="I17" s="130"/>
      <c r="J17" s="45"/>
      <c r="K17" s="129"/>
      <c r="L17" s="130"/>
      <c r="M17" s="130"/>
      <c r="N17" s="130"/>
      <c r="O17" s="45"/>
      <c r="P17" s="129"/>
      <c r="Q17" s="130"/>
      <c r="R17" s="130"/>
      <c r="S17" s="130"/>
    </row>
    <row r="18" spans="1:19">
      <c r="A18" s="280"/>
      <c r="B18" s="278"/>
      <c r="C18" s="380" t="s">
        <v>194</v>
      </c>
      <c r="D18" s="140"/>
      <c r="E18" s="234" t="s">
        <v>174</v>
      </c>
      <c r="F18" s="183">
        <v>3</v>
      </c>
      <c r="G18" s="130"/>
      <c r="H18" s="130"/>
      <c r="I18" s="130"/>
      <c r="J18" s="45"/>
      <c r="K18" s="129"/>
      <c r="L18" s="130"/>
      <c r="M18" s="130"/>
      <c r="N18" s="130"/>
      <c r="O18" s="45"/>
      <c r="P18" s="129"/>
      <c r="Q18" s="130"/>
      <c r="R18" s="130"/>
      <c r="S18" s="130"/>
    </row>
    <row r="19" spans="1:19">
      <c r="A19" s="280"/>
      <c r="B19" s="278"/>
      <c r="C19" s="380" t="s">
        <v>195</v>
      </c>
      <c r="D19" s="140"/>
      <c r="E19" s="234" t="s">
        <v>174</v>
      </c>
      <c r="F19" s="183">
        <v>4</v>
      </c>
      <c r="G19" s="130"/>
      <c r="H19" s="130"/>
      <c r="I19" s="130"/>
      <c r="J19" s="45"/>
      <c r="K19" s="129"/>
      <c r="L19" s="130"/>
      <c r="M19" s="130"/>
      <c r="N19" s="130"/>
      <c r="O19" s="45"/>
      <c r="P19" s="129"/>
      <c r="Q19" s="130"/>
      <c r="R19" s="130"/>
      <c r="S19" s="130"/>
    </row>
    <row r="20" spans="1:19" ht="30">
      <c r="A20" s="280"/>
      <c r="B20" s="278"/>
      <c r="C20" s="140" t="s">
        <v>114</v>
      </c>
      <c r="D20" s="140"/>
      <c r="E20" s="234" t="s">
        <v>9</v>
      </c>
      <c r="F20" s="183"/>
      <c r="G20" s="130">
        <f>'Fundamentarea Mng si adm'!H29</f>
        <v>14140</v>
      </c>
      <c r="H20" s="130"/>
      <c r="I20" s="130"/>
      <c r="J20" s="45"/>
      <c r="K20" s="129"/>
      <c r="L20" s="130"/>
      <c r="M20" s="130"/>
      <c r="N20" s="130"/>
      <c r="O20" s="45"/>
      <c r="P20" s="129"/>
      <c r="Q20" s="130"/>
      <c r="R20" s="130"/>
      <c r="S20" s="130"/>
    </row>
    <row r="21" spans="1:19">
      <c r="A21" s="280"/>
      <c r="B21" s="278"/>
      <c r="C21" s="380" t="s">
        <v>196</v>
      </c>
      <c r="D21" s="140"/>
      <c r="E21" s="234" t="s">
        <v>174</v>
      </c>
      <c r="F21" s="183">
        <f>'Fundamentarea Mng si adm'!F30</f>
        <v>7</v>
      </c>
      <c r="G21" s="130"/>
      <c r="H21" s="130"/>
      <c r="I21" s="130"/>
      <c r="J21" s="45"/>
      <c r="K21" s="129"/>
      <c r="L21" s="130"/>
      <c r="M21" s="130"/>
      <c r="N21" s="130"/>
      <c r="O21" s="45"/>
      <c r="P21" s="129"/>
      <c r="Q21" s="130"/>
      <c r="R21" s="130"/>
      <c r="S21" s="130"/>
    </row>
    <row r="22" spans="1:19">
      <c r="A22" s="280"/>
      <c r="B22" s="278"/>
      <c r="C22" s="380" t="s">
        <v>197</v>
      </c>
      <c r="D22" s="140"/>
      <c r="E22" s="234" t="s">
        <v>174</v>
      </c>
      <c r="F22" s="183">
        <f>'Fundamentarea Mng si adm'!F31</f>
        <v>10</v>
      </c>
      <c r="G22" s="130"/>
      <c r="H22" s="130"/>
      <c r="I22" s="130"/>
      <c r="J22" s="45"/>
      <c r="K22" s="129"/>
      <c r="L22" s="130"/>
      <c r="M22" s="130"/>
      <c r="N22" s="130"/>
      <c r="O22" s="45"/>
      <c r="P22" s="129"/>
      <c r="Q22" s="130"/>
      <c r="R22" s="130"/>
      <c r="S22" s="130"/>
    </row>
    <row r="23" spans="1:19">
      <c r="A23" s="280"/>
      <c r="B23" s="278"/>
      <c r="C23" s="140" t="s">
        <v>118</v>
      </c>
      <c r="D23" s="140"/>
      <c r="E23" s="234" t="s">
        <v>9</v>
      </c>
      <c r="F23" s="183"/>
      <c r="G23" s="130"/>
      <c r="H23" s="130"/>
      <c r="I23" s="130"/>
      <c r="J23" s="45"/>
      <c r="K23" s="129"/>
      <c r="L23" s="130"/>
      <c r="M23" s="130"/>
      <c r="N23" s="130"/>
      <c r="O23" s="45"/>
      <c r="P23" s="129"/>
      <c r="Q23" s="130"/>
      <c r="R23" s="130"/>
      <c r="S23" s="130"/>
    </row>
    <row r="24" spans="1:19" ht="15" customHeight="1">
      <c r="A24" s="295" t="s">
        <v>11</v>
      </c>
      <c r="B24" s="296"/>
      <c r="C24" s="297"/>
      <c r="D24" s="186"/>
      <c r="E24" s="237"/>
      <c r="F24" s="245"/>
      <c r="G24" s="189"/>
      <c r="H24" s="189"/>
      <c r="I24" s="189"/>
      <c r="J24" s="187"/>
      <c r="K24" s="188"/>
      <c r="L24" s="189"/>
      <c r="M24" s="189"/>
      <c r="N24" s="189"/>
      <c r="O24" s="187"/>
      <c r="P24" s="188"/>
      <c r="Q24" s="189"/>
      <c r="R24" s="189"/>
      <c r="S24" s="189"/>
    </row>
    <row r="25" spans="1:19" ht="33.75" customHeight="1">
      <c r="A25" s="279">
        <v>2</v>
      </c>
      <c r="B25" s="279" t="s">
        <v>20</v>
      </c>
      <c r="C25" s="190" t="s">
        <v>18</v>
      </c>
      <c r="D25" s="119">
        <v>1</v>
      </c>
      <c r="E25" s="273" t="s">
        <v>42</v>
      </c>
      <c r="F25" s="381">
        <v>1</v>
      </c>
      <c r="G25" s="135">
        <f>'Fundamentarea Rezultatului 1'!H9</f>
        <v>35000</v>
      </c>
      <c r="H25" s="135">
        <f>G25*24/100</f>
        <v>8400</v>
      </c>
      <c r="I25" s="135">
        <f>G25+H25</f>
        <v>43400</v>
      </c>
      <c r="J25" s="133"/>
      <c r="K25" s="134"/>
      <c r="L25" s="135"/>
      <c r="M25" s="135"/>
      <c r="N25" s="135"/>
      <c r="O25" s="133"/>
      <c r="P25" s="134"/>
      <c r="Q25" s="135"/>
      <c r="R25" s="135"/>
      <c r="S25" s="135"/>
    </row>
    <row r="26" spans="1:19" ht="156.75" customHeight="1">
      <c r="A26" s="280"/>
      <c r="B26" s="280"/>
      <c r="C26" s="243" t="s">
        <v>186</v>
      </c>
      <c r="D26" s="119">
        <v>1</v>
      </c>
      <c r="E26" s="273" t="str">
        <f>'Fundamentarea Rezultatului 1'!E10</f>
        <v>contract/analiza</v>
      </c>
      <c r="F26" s="381">
        <f>'Fundamentarea Rezultatului 1'!F10</f>
        <v>1</v>
      </c>
      <c r="G26" s="135">
        <f>'Fundamentarea Rezultatului 1'!H10</f>
        <v>20000</v>
      </c>
      <c r="H26" s="135">
        <f>G26*24/100</f>
        <v>4800</v>
      </c>
      <c r="I26" s="135">
        <f>G26+H26</f>
        <v>24800</v>
      </c>
      <c r="J26" s="133"/>
      <c r="K26" s="134"/>
      <c r="L26" s="135"/>
      <c r="M26" s="135"/>
      <c r="N26" s="135"/>
      <c r="O26" s="133"/>
      <c r="P26" s="134"/>
      <c r="Q26" s="135"/>
      <c r="R26" s="135"/>
      <c r="S26" s="135"/>
    </row>
    <row r="27" spans="1:19" ht="91.5" customHeight="1">
      <c r="A27" s="280"/>
      <c r="B27" s="280"/>
      <c r="C27" s="310" t="s">
        <v>187</v>
      </c>
      <c r="D27" s="119">
        <v>2</v>
      </c>
      <c r="E27" s="273" t="str">
        <f>'Fundamentarea Rezultatului 1'!E12</f>
        <v>luna</v>
      </c>
      <c r="F27" s="381">
        <f>'Fundamentarea Rezultatului 1'!F12</f>
        <v>2</v>
      </c>
      <c r="G27" s="135">
        <f>'Fundamentarea Rezultatului 1'!H12</f>
        <v>10000</v>
      </c>
      <c r="H27" s="135"/>
      <c r="I27" s="135">
        <f>G27</f>
        <v>10000</v>
      </c>
      <c r="J27" s="133"/>
      <c r="K27" s="134"/>
      <c r="L27" s="135"/>
      <c r="M27" s="135"/>
      <c r="N27" s="135"/>
      <c r="O27" s="133"/>
      <c r="P27" s="134"/>
      <c r="Q27" s="135"/>
      <c r="R27" s="135"/>
      <c r="S27" s="135"/>
    </row>
    <row r="28" spans="1:19" ht="105.75" customHeight="1">
      <c r="A28" s="280"/>
      <c r="B28" s="280"/>
      <c r="C28" s="311"/>
      <c r="D28" s="119">
        <v>2</v>
      </c>
      <c r="E28" s="273" t="s">
        <v>192</v>
      </c>
      <c r="F28" s="381">
        <f>'Fundamentarea Mng si adm'!F11</f>
        <v>16</v>
      </c>
      <c r="G28" s="135">
        <f>'Fundamentarea Mng si adm'!H11</f>
        <v>160000</v>
      </c>
      <c r="H28" s="135"/>
      <c r="I28" s="135">
        <f>G28+H28</f>
        <v>160000</v>
      </c>
      <c r="J28" s="133"/>
      <c r="K28" s="134"/>
      <c r="L28" s="135"/>
      <c r="M28" s="135"/>
      <c r="N28" s="135"/>
      <c r="O28" s="133"/>
      <c r="P28" s="134"/>
      <c r="Q28" s="135"/>
      <c r="R28" s="135"/>
      <c r="S28" s="135"/>
    </row>
    <row r="29" spans="1:19" ht="53.25" customHeight="1">
      <c r="A29" s="280"/>
      <c r="B29" s="280"/>
      <c r="C29" s="133" t="s">
        <v>163</v>
      </c>
      <c r="D29" s="92">
        <v>10</v>
      </c>
      <c r="E29" s="382" t="s">
        <v>41</v>
      </c>
      <c r="F29" s="382">
        <f>'Fundamentarea Rezultatului 1'!F14</f>
        <v>1</v>
      </c>
      <c r="G29" s="135">
        <f>'Fundamentarea Rezultatului 1'!H14</f>
        <v>121000</v>
      </c>
      <c r="H29" s="135">
        <f>G29*24/100</f>
        <v>29040</v>
      </c>
      <c r="I29" s="135">
        <f>G29+H29</f>
        <v>150040</v>
      </c>
      <c r="J29" s="144"/>
      <c r="K29" s="144"/>
      <c r="L29" s="135"/>
      <c r="M29" s="135"/>
      <c r="N29" s="135"/>
      <c r="O29" s="144"/>
      <c r="P29" s="144"/>
      <c r="Q29" s="135"/>
      <c r="R29" s="135"/>
      <c r="S29" s="135"/>
    </row>
    <row r="30" spans="1:19" ht="45">
      <c r="A30" s="281"/>
      <c r="B30" s="280"/>
      <c r="C30" s="133" t="s">
        <v>160</v>
      </c>
      <c r="D30" s="92">
        <v>10</v>
      </c>
      <c r="E30" s="382" t="s">
        <v>43</v>
      </c>
      <c r="F30" s="382">
        <v>1</v>
      </c>
      <c r="G30" s="135">
        <f>'Fundamentarea Rezultatului 1'!H19</f>
        <v>31500</v>
      </c>
      <c r="H30" s="135">
        <f>G30*24/100</f>
        <v>7560</v>
      </c>
      <c r="I30" s="135">
        <f>G30+H30</f>
        <v>39060</v>
      </c>
      <c r="J30" s="144"/>
      <c r="K30" s="144"/>
      <c r="L30" s="135"/>
      <c r="M30" s="135"/>
      <c r="N30" s="135"/>
      <c r="O30" s="144"/>
      <c r="P30" s="144"/>
      <c r="Q30" s="135"/>
      <c r="R30" s="135"/>
      <c r="S30" s="135"/>
    </row>
    <row r="31" spans="1:19" ht="15" customHeight="1">
      <c r="A31" s="295" t="s">
        <v>10</v>
      </c>
      <c r="B31" s="296"/>
      <c r="C31" s="296"/>
      <c r="D31" s="296"/>
      <c r="E31" s="296"/>
      <c r="F31" s="297"/>
      <c r="G31" s="189">
        <f>SUM(G25:G30)</f>
        <v>377500</v>
      </c>
      <c r="H31" s="189">
        <f>SUM(H25:H30)</f>
        <v>49800</v>
      </c>
      <c r="I31" s="189">
        <f>SUM(I25:I30)</f>
        <v>427300</v>
      </c>
      <c r="J31" s="191"/>
      <c r="K31" s="191"/>
      <c r="L31" s="189"/>
      <c r="M31" s="189"/>
      <c r="N31" s="189"/>
      <c r="O31" s="191"/>
      <c r="P31" s="191"/>
      <c r="Q31" s="189"/>
      <c r="R31" s="189"/>
      <c r="S31" s="189"/>
    </row>
    <row r="32" spans="1:19" ht="28.5" customHeight="1">
      <c r="A32" s="92">
        <v>3</v>
      </c>
      <c r="B32" s="153"/>
      <c r="C32" s="192" t="s">
        <v>82</v>
      </c>
      <c r="D32" s="153"/>
      <c r="E32" s="182"/>
      <c r="F32" s="183"/>
      <c r="G32" s="130"/>
      <c r="H32" s="130"/>
      <c r="I32" s="41"/>
      <c r="J32" s="45"/>
      <c r="K32" s="129"/>
      <c r="L32" s="130"/>
      <c r="M32" s="130"/>
      <c r="N32" s="41"/>
      <c r="O32" s="45"/>
      <c r="P32" s="129"/>
      <c r="Q32" s="130"/>
      <c r="R32" s="130"/>
      <c r="S32" s="41"/>
    </row>
    <row r="33" spans="1:19">
      <c r="A33" s="295" t="s">
        <v>84</v>
      </c>
      <c r="B33" s="296"/>
      <c r="C33" s="296"/>
      <c r="D33" s="296"/>
      <c r="E33" s="296"/>
      <c r="F33" s="297"/>
      <c r="G33" s="189"/>
      <c r="H33" s="189"/>
      <c r="I33" s="193"/>
      <c r="J33" s="187"/>
      <c r="K33" s="188"/>
      <c r="L33" s="189"/>
      <c r="M33" s="189"/>
      <c r="N33" s="193"/>
      <c r="O33" s="187"/>
      <c r="P33" s="188"/>
      <c r="Q33" s="189"/>
      <c r="R33" s="189"/>
      <c r="S33" s="193"/>
    </row>
    <row r="34" spans="1:19" ht="25.5" customHeight="1">
      <c r="A34" s="154">
        <v>4</v>
      </c>
      <c r="B34" s="153"/>
      <c r="C34" s="192" t="s">
        <v>83</v>
      </c>
      <c r="D34" s="153"/>
      <c r="E34" s="182"/>
      <c r="F34" s="183"/>
      <c r="G34" s="130"/>
      <c r="H34" s="130"/>
      <c r="I34" s="41"/>
      <c r="J34" s="45"/>
      <c r="K34" s="129"/>
      <c r="L34" s="130"/>
      <c r="M34" s="130"/>
      <c r="N34" s="41"/>
      <c r="O34" s="45"/>
      <c r="P34" s="129"/>
      <c r="Q34" s="130"/>
      <c r="R34" s="130"/>
      <c r="S34" s="41"/>
    </row>
    <row r="35" spans="1:19">
      <c r="A35" s="295" t="s">
        <v>85</v>
      </c>
      <c r="B35" s="296"/>
      <c r="C35" s="296"/>
      <c r="D35" s="296"/>
      <c r="E35" s="296"/>
      <c r="F35" s="297"/>
      <c r="G35" s="189"/>
      <c r="H35" s="189"/>
      <c r="I35" s="193"/>
      <c r="J35" s="187"/>
      <c r="K35" s="188"/>
      <c r="L35" s="189"/>
      <c r="M35" s="189"/>
      <c r="N35" s="193"/>
      <c r="O35" s="187"/>
      <c r="P35" s="188"/>
      <c r="Q35" s="189"/>
      <c r="R35" s="189"/>
      <c r="S35" s="193"/>
    </row>
    <row r="36" spans="1:19" ht="23.25" customHeight="1">
      <c r="A36" s="154"/>
      <c r="B36" s="45"/>
      <c r="C36" s="192" t="s">
        <v>46</v>
      </c>
      <c r="D36" s="45"/>
      <c r="E36" s="182"/>
      <c r="F36" s="183"/>
      <c r="G36" s="130"/>
      <c r="H36" s="130"/>
      <c r="I36" s="41"/>
      <c r="J36" s="45"/>
      <c r="K36" s="129"/>
      <c r="L36" s="130"/>
      <c r="M36" s="130"/>
      <c r="N36" s="41"/>
      <c r="O36" s="45"/>
      <c r="P36" s="129"/>
      <c r="Q36" s="130"/>
      <c r="R36" s="130"/>
      <c r="S36" s="41"/>
    </row>
    <row r="37" spans="1:19" ht="29.25" customHeight="1">
      <c r="A37" s="302" t="s">
        <v>98</v>
      </c>
      <c r="B37" s="303"/>
      <c r="C37" s="303"/>
      <c r="D37" s="303"/>
      <c r="E37" s="303"/>
      <c r="F37" s="304"/>
      <c r="G37" s="189">
        <f>G24+G31+G32+G35+G36</f>
        <v>377500</v>
      </c>
      <c r="H37" s="189">
        <f>H24+H31+H32+H35+H36</f>
        <v>49800</v>
      </c>
      <c r="I37" s="189">
        <f>I24+I31+I32+I35+I36</f>
        <v>427300</v>
      </c>
      <c r="J37" s="155"/>
      <c r="K37" s="188"/>
      <c r="L37" s="189"/>
      <c r="M37" s="189"/>
      <c r="N37" s="193"/>
      <c r="O37" s="155"/>
      <c r="P37" s="188"/>
      <c r="Q37" s="189"/>
      <c r="R37" s="189"/>
      <c r="S37" s="193"/>
    </row>
    <row r="38" spans="1:19" ht="40.5" customHeight="1">
      <c r="A38" s="154"/>
      <c r="B38" s="306" t="s">
        <v>99</v>
      </c>
      <c r="C38" s="306"/>
      <c r="D38" s="306"/>
      <c r="E38" s="306"/>
      <c r="F38" s="306"/>
      <c r="G38" s="306"/>
      <c r="H38" s="306"/>
      <c r="I38" s="41"/>
      <c r="J38" s="122"/>
      <c r="K38" s="156"/>
      <c r="L38" s="194"/>
      <c r="O38" s="122"/>
      <c r="P38" s="156"/>
      <c r="Q38" s="194"/>
    </row>
    <row r="39" spans="1:19">
      <c r="A39" s="157"/>
      <c r="B39" s="124"/>
      <c r="C39" s="124"/>
      <c r="D39" s="124"/>
      <c r="E39" s="123"/>
      <c r="F39" s="246"/>
      <c r="G39" s="194"/>
      <c r="J39" s="122"/>
      <c r="K39" s="156"/>
      <c r="L39" s="194"/>
      <c r="O39" s="122"/>
      <c r="P39" s="156"/>
      <c r="Q39" s="194"/>
    </row>
    <row r="40" spans="1:19">
      <c r="A40" s="157"/>
      <c r="B40" s="124"/>
      <c r="C40" s="124"/>
      <c r="D40" s="124"/>
      <c r="E40" s="123"/>
      <c r="F40" s="246"/>
      <c r="G40" s="194"/>
      <c r="J40" s="122"/>
      <c r="K40" s="156"/>
      <c r="L40" s="194"/>
      <c r="O40" s="122"/>
      <c r="P40" s="156"/>
      <c r="Q40" s="194"/>
    </row>
    <row r="41" spans="1:19" ht="30" customHeight="1">
      <c r="A41" s="315" t="s">
        <v>86</v>
      </c>
      <c r="B41" s="289" t="s">
        <v>87</v>
      </c>
      <c r="C41" s="290"/>
      <c r="D41" s="291"/>
      <c r="E41" s="307" t="s">
        <v>88</v>
      </c>
      <c r="F41" s="308" t="s">
        <v>89</v>
      </c>
      <c r="G41" s="312" t="s">
        <v>90</v>
      </c>
      <c r="J41" s="122"/>
      <c r="K41" s="156"/>
      <c r="L41" s="194"/>
      <c r="O41" s="122"/>
      <c r="P41" s="156"/>
      <c r="Q41" s="194"/>
    </row>
    <row r="42" spans="1:19">
      <c r="A42" s="316"/>
      <c r="B42" s="292"/>
      <c r="C42" s="293"/>
      <c r="D42" s="294"/>
      <c r="E42" s="307"/>
      <c r="F42" s="309"/>
      <c r="G42" s="313"/>
      <c r="J42" s="122"/>
      <c r="K42" s="156"/>
      <c r="L42" s="194"/>
      <c r="O42" s="122"/>
      <c r="P42" s="156"/>
      <c r="Q42" s="194"/>
    </row>
    <row r="43" spans="1:19">
      <c r="A43" s="158">
        <v>0</v>
      </c>
      <c r="B43" s="274">
        <v>1</v>
      </c>
      <c r="C43" s="275"/>
      <c r="D43" s="276"/>
      <c r="E43" s="159">
        <v>2</v>
      </c>
      <c r="F43" s="159">
        <v>3</v>
      </c>
      <c r="G43" s="160" t="s">
        <v>91</v>
      </c>
      <c r="J43" s="122"/>
      <c r="K43" s="156"/>
      <c r="L43" s="194"/>
      <c r="O43" s="122"/>
      <c r="P43" s="156"/>
      <c r="Q43" s="194"/>
    </row>
    <row r="44" spans="1:19" ht="30" customHeight="1">
      <c r="A44" s="158"/>
      <c r="B44" s="286" t="s">
        <v>92</v>
      </c>
      <c r="C44" s="287"/>
      <c r="D44" s="288"/>
      <c r="E44" s="227">
        <v>2</v>
      </c>
      <c r="F44" s="227">
        <f>E44*0.24</f>
        <v>0.48</v>
      </c>
      <c r="G44" s="41">
        <f>E44+F44</f>
        <v>2.48</v>
      </c>
      <c r="J44" s="122"/>
      <c r="K44" s="156"/>
      <c r="L44" s="194"/>
      <c r="O44" s="122"/>
      <c r="P44" s="156"/>
      <c r="Q44" s="194"/>
    </row>
    <row r="45" spans="1:19" ht="30" customHeight="1">
      <c r="A45" s="41"/>
      <c r="B45" s="299" t="s">
        <v>93</v>
      </c>
      <c r="C45" s="300"/>
      <c r="D45" s="301"/>
      <c r="E45" s="227"/>
      <c r="F45" s="227">
        <v>0</v>
      </c>
      <c r="G45" s="41">
        <f>F45+E45</f>
        <v>0</v>
      </c>
      <c r="J45" s="122"/>
      <c r="K45" s="156"/>
      <c r="L45" s="194"/>
      <c r="O45" s="122"/>
      <c r="P45" s="156"/>
      <c r="Q45" s="194"/>
    </row>
    <row r="46" spans="1:19" ht="30" customHeight="1">
      <c r="A46" s="41"/>
      <c r="B46" s="299" t="s">
        <v>94</v>
      </c>
      <c r="C46" s="300"/>
      <c r="D46" s="301"/>
      <c r="E46" s="238">
        <v>2</v>
      </c>
      <c r="F46" s="227">
        <f>F44+F45</f>
        <v>0.48</v>
      </c>
      <c r="G46" s="41">
        <f>E46+F46</f>
        <v>2.48</v>
      </c>
      <c r="J46" s="122"/>
      <c r="K46" s="156"/>
      <c r="L46" s="194"/>
      <c r="O46" s="122"/>
      <c r="P46" s="156"/>
      <c r="Q46" s="194"/>
    </row>
    <row r="47" spans="1:19">
      <c r="A47" s="41"/>
      <c r="B47" s="161"/>
      <c r="C47" s="162"/>
      <c r="D47" s="163"/>
      <c r="E47" s="239"/>
      <c r="F47" s="247"/>
      <c r="G47" s="164"/>
      <c r="J47" s="122"/>
      <c r="K47" s="156"/>
      <c r="L47" s="194"/>
      <c r="O47" s="122"/>
      <c r="P47" s="156"/>
      <c r="Q47" s="194"/>
    </row>
    <row r="48" spans="1:19" ht="30" customHeight="1">
      <c r="A48" s="41"/>
      <c r="B48" s="289" t="s">
        <v>87</v>
      </c>
      <c r="C48" s="290"/>
      <c r="D48" s="291"/>
      <c r="E48" s="307" t="s">
        <v>88</v>
      </c>
      <c r="F48" s="314" t="s">
        <v>89</v>
      </c>
      <c r="G48" s="164"/>
      <c r="J48" s="122"/>
      <c r="K48" s="156"/>
      <c r="L48" s="194"/>
      <c r="O48" s="122"/>
      <c r="P48" s="156"/>
      <c r="Q48" s="194"/>
    </row>
    <row r="49" spans="1:17">
      <c r="A49" s="41"/>
      <c r="B49" s="292"/>
      <c r="C49" s="293"/>
      <c r="D49" s="294"/>
      <c r="E49" s="307"/>
      <c r="F49" s="314"/>
      <c r="G49" s="164"/>
      <c r="J49" s="122"/>
      <c r="K49" s="156"/>
      <c r="L49" s="194"/>
      <c r="O49" s="122"/>
      <c r="P49" s="156"/>
      <c r="Q49" s="194"/>
    </row>
    <row r="50" spans="1:17" ht="30" customHeight="1">
      <c r="A50" s="41"/>
      <c r="B50" s="286" t="s">
        <v>95</v>
      </c>
      <c r="C50" s="287"/>
      <c r="D50" s="288"/>
      <c r="E50" s="165"/>
      <c r="F50" s="166"/>
      <c r="G50" s="164"/>
      <c r="J50" s="122"/>
      <c r="K50" s="156"/>
      <c r="L50" s="194"/>
      <c r="O50" s="122"/>
      <c r="P50" s="156"/>
      <c r="Q50" s="194"/>
    </row>
    <row r="51" spans="1:17" ht="30" customHeight="1">
      <c r="A51" s="41"/>
      <c r="B51" s="299" t="s">
        <v>96</v>
      </c>
      <c r="C51" s="300"/>
      <c r="D51" s="301"/>
      <c r="E51" s="227">
        <f>E46+E39</f>
        <v>2</v>
      </c>
      <c r="F51" s="227">
        <f>F39+F44</f>
        <v>0.48</v>
      </c>
      <c r="G51" s="167"/>
      <c r="J51" s="122"/>
      <c r="K51" s="156"/>
      <c r="L51" s="194"/>
      <c r="O51" s="122"/>
      <c r="P51" s="156"/>
      <c r="Q51" s="194"/>
    </row>
    <row r="52" spans="1:17" ht="30" customHeight="1">
      <c r="A52" s="164"/>
      <c r="B52" s="299" t="s">
        <v>97</v>
      </c>
      <c r="C52" s="300"/>
      <c r="D52" s="301"/>
      <c r="E52" s="305">
        <f>E51+F51</f>
        <v>2.48</v>
      </c>
      <c r="F52" s="305"/>
      <c r="G52" s="164"/>
      <c r="J52" s="122"/>
      <c r="K52" s="156"/>
      <c r="L52" s="194"/>
      <c r="O52" s="122"/>
      <c r="P52" s="156"/>
      <c r="Q52" s="194"/>
    </row>
    <row r="53" spans="1:17" ht="30" customHeight="1">
      <c r="A53" s="164"/>
      <c r="B53" s="269"/>
      <c r="C53" s="269"/>
      <c r="D53" s="269"/>
      <c r="E53" s="169"/>
      <c r="F53" s="169"/>
      <c r="G53" s="164"/>
      <c r="J53" s="122"/>
      <c r="K53" s="156"/>
      <c r="L53" s="194"/>
      <c r="O53" s="122"/>
      <c r="P53" s="156"/>
      <c r="Q53" s="194"/>
    </row>
    <row r="54" spans="1:17" ht="15.75" thickBot="1">
      <c r="A54" s="164"/>
      <c r="B54" s="168"/>
      <c r="C54" s="168"/>
      <c r="D54" s="168"/>
      <c r="E54" s="169"/>
      <c r="F54" s="169"/>
      <c r="G54" s="164"/>
      <c r="J54" s="122"/>
      <c r="K54" s="156"/>
      <c r="L54" s="194"/>
      <c r="O54" s="122"/>
      <c r="P54" s="156"/>
      <c r="Q54" s="194"/>
    </row>
    <row r="55" spans="1:17" ht="49.5">
      <c r="A55" s="164"/>
      <c r="B55" s="257" t="s">
        <v>200</v>
      </c>
      <c r="C55" s="258" t="s">
        <v>128</v>
      </c>
      <c r="D55" s="259" t="s">
        <v>201</v>
      </c>
      <c r="E55" s="260" t="s">
        <v>88</v>
      </c>
      <c r="F55" s="261"/>
      <c r="G55" s="164"/>
      <c r="J55" s="122"/>
      <c r="K55" s="156"/>
      <c r="L55" s="194"/>
      <c r="O55" s="122"/>
      <c r="P55" s="156"/>
      <c r="Q55" s="194"/>
    </row>
    <row r="56" spans="1:17" ht="30">
      <c r="A56" s="164"/>
      <c r="B56" s="262"/>
      <c r="C56" s="254" t="s">
        <v>131</v>
      </c>
      <c r="D56" s="255" t="s">
        <v>201</v>
      </c>
      <c r="E56" s="256" t="s">
        <v>88</v>
      </c>
      <c r="F56" s="263" t="s">
        <v>89</v>
      </c>
      <c r="G56" s="164"/>
      <c r="J56" s="122"/>
      <c r="K56" s="156"/>
      <c r="L56" s="194"/>
      <c r="O56" s="122"/>
      <c r="P56" s="156"/>
      <c r="Q56" s="194"/>
    </row>
    <row r="57" spans="1:17" ht="30.75" thickBot="1">
      <c r="A57" s="164"/>
      <c r="B57" s="264"/>
      <c r="C57" s="265" t="s">
        <v>123</v>
      </c>
      <c r="D57" s="266" t="s">
        <v>201</v>
      </c>
      <c r="E57" s="267" t="s">
        <v>88</v>
      </c>
      <c r="F57" s="268" t="s">
        <v>89</v>
      </c>
      <c r="G57" s="164"/>
      <c r="J57" s="122"/>
      <c r="K57" s="156"/>
      <c r="L57" s="194"/>
      <c r="O57" s="122"/>
      <c r="P57" s="156"/>
      <c r="Q57" s="194"/>
    </row>
    <row r="58" spans="1:17">
      <c r="A58" s="164"/>
      <c r="B58" s="124"/>
      <c r="C58" s="252"/>
      <c r="D58" s="252"/>
      <c r="E58" s="253"/>
      <c r="F58" s="246"/>
      <c r="G58" s="164"/>
      <c r="J58" s="122"/>
      <c r="K58" s="156"/>
      <c r="L58" s="194"/>
      <c r="O58" s="122"/>
      <c r="P58" s="156"/>
      <c r="Q58" s="194"/>
    </row>
    <row r="59" spans="1:17">
      <c r="A59" s="164"/>
      <c r="B59" s="168"/>
      <c r="C59" s="168"/>
      <c r="D59" s="168"/>
      <c r="E59" s="169"/>
      <c r="F59" s="169"/>
      <c r="G59" s="164"/>
      <c r="J59" s="122"/>
      <c r="K59" s="156"/>
      <c r="L59" s="194"/>
      <c r="O59" s="122"/>
      <c r="P59" s="156"/>
      <c r="Q59" s="194"/>
    </row>
    <row r="60" spans="1:17">
      <c r="A60" s="157"/>
      <c r="B60" s="168"/>
      <c r="C60" s="168"/>
      <c r="D60" s="168"/>
      <c r="E60" s="169"/>
      <c r="F60" s="169"/>
      <c r="G60" s="194"/>
      <c r="J60" s="122"/>
      <c r="K60" s="156"/>
      <c r="L60" s="194"/>
      <c r="O60" s="122"/>
      <c r="P60" s="156"/>
      <c r="Q60" s="194"/>
    </row>
    <row r="61" spans="1:17">
      <c r="A61" s="170" t="s">
        <v>100</v>
      </c>
      <c r="B61" s="168"/>
      <c r="C61" s="168"/>
      <c r="D61" s="168"/>
      <c r="E61" s="169"/>
      <c r="F61" s="169"/>
      <c r="G61" s="164"/>
      <c r="J61" s="122"/>
      <c r="K61" s="156"/>
      <c r="L61" s="194"/>
      <c r="O61" s="122"/>
      <c r="P61" s="156"/>
      <c r="Q61" s="194"/>
    </row>
    <row r="62" spans="1:17">
      <c r="A62" s="171" t="s">
        <v>101</v>
      </c>
      <c r="B62" s="168"/>
      <c r="C62" s="168"/>
      <c r="D62" s="168"/>
      <c r="E62" s="169"/>
      <c r="F62" s="169"/>
      <c r="G62" s="164"/>
      <c r="J62" s="124"/>
      <c r="K62" s="194"/>
      <c r="L62" s="195"/>
      <c r="O62" s="124"/>
      <c r="P62" s="194"/>
      <c r="Q62" s="195"/>
    </row>
    <row r="63" spans="1:17">
      <c r="A63" s="171" t="s">
        <v>102</v>
      </c>
      <c r="B63" s="168"/>
      <c r="C63" s="168"/>
      <c r="D63" s="168"/>
      <c r="E63" s="169"/>
      <c r="F63" s="169"/>
      <c r="G63" s="164"/>
      <c r="J63" s="124"/>
      <c r="K63" s="194"/>
      <c r="L63" s="195"/>
      <c r="O63" s="124"/>
      <c r="P63" s="194"/>
      <c r="Q63" s="195"/>
    </row>
    <row r="64" spans="1:17">
      <c r="A64" s="171" t="s">
        <v>103</v>
      </c>
      <c r="B64" s="124"/>
      <c r="C64" s="124"/>
      <c r="D64" s="124"/>
      <c r="E64" s="123"/>
      <c r="F64" s="246"/>
      <c r="G64" s="164"/>
      <c r="J64" s="124"/>
      <c r="K64" s="194"/>
      <c r="L64" s="195"/>
      <c r="O64" s="124"/>
      <c r="P64" s="194"/>
      <c r="Q64" s="195"/>
    </row>
    <row r="65" spans="1:18">
      <c r="A65" s="171" t="s">
        <v>55</v>
      </c>
      <c r="B65" s="282" t="s">
        <v>56</v>
      </c>
      <c r="C65" s="282"/>
      <c r="D65" s="282"/>
      <c r="E65" s="282"/>
      <c r="F65" s="282"/>
      <c r="G65" s="282"/>
      <c r="H65" s="282"/>
      <c r="I65" s="282"/>
      <c r="J65" s="282"/>
      <c r="K65" s="124"/>
      <c r="L65" s="195"/>
      <c r="O65" s="124"/>
      <c r="P65" s="124"/>
      <c r="Q65" s="195"/>
    </row>
    <row r="66" spans="1:18">
      <c r="A66" s="172" t="s">
        <v>57</v>
      </c>
      <c r="B66" s="171" t="s">
        <v>58</v>
      </c>
      <c r="C66" s="171"/>
      <c r="D66" s="171"/>
      <c r="E66" s="240"/>
      <c r="F66" s="240"/>
      <c r="G66" s="248"/>
      <c r="H66" s="248"/>
      <c r="J66" s="124"/>
      <c r="K66" s="124"/>
      <c r="L66" s="195"/>
      <c r="O66" s="124"/>
      <c r="P66" s="124"/>
      <c r="Q66" s="195"/>
    </row>
    <row r="67" spans="1:18">
      <c r="A67" s="72" t="s">
        <v>104</v>
      </c>
      <c r="B67" s="171" t="s">
        <v>190</v>
      </c>
      <c r="C67" s="171"/>
      <c r="D67" s="171"/>
      <c r="E67" s="240"/>
      <c r="F67" s="240"/>
      <c r="G67" s="248"/>
      <c r="H67" s="248"/>
      <c r="J67" s="124"/>
      <c r="K67" s="124"/>
      <c r="L67" s="195"/>
      <c r="O67" s="124"/>
      <c r="P67" s="124"/>
      <c r="Q67" s="195"/>
    </row>
    <row r="68" spans="1:18">
      <c r="A68" s="157"/>
      <c r="B68" s="125"/>
      <c r="C68" s="125"/>
      <c r="D68" s="127"/>
      <c r="G68" s="194"/>
      <c r="J68" s="122"/>
      <c r="K68" s="156"/>
      <c r="L68" s="194"/>
      <c r="O68" s="122"/>
      <c r="P68" s="156"/>
      <c r="Q68" s="194"/>
    </row>
    <row r="69" spans="1:18">
      <c r="A69" s="157"/>
      <c r="C69" s="248"/>
      <c r="D69" s="248"/>
      <c r="E69" s="248"/>
      <c r="F69" s="248"/>
      <c r="G69" s="195"/>
      <c r="J69" s="124"/>
      <c r="K69" s="124"/>
      <c r="L69" s="195"/>
      <c r="O69" s="124"/>
      <c r="P69" s="124"/>
      <c r="Q69" s="195"/>
    </row>
    <row r="70" spans="1:18">
      <c r="A70" s="157"/>
      <c r="B70" s="248"/>
      <c r="C70" s="248"/>
      <c r="D70" s="248"/>
      <c r="E70" s="248"/>
      <c r="F70" s="248"/>
      <c r="G70" s="195"/>
      <c r="J70" s="124"/>
      <c r="K70" s="124"/>
      <c r="L70" s="195"/>
      <c r="O70" s="124"/>
      <c r="P70" s="124"/>
      <c r="Q70" s="195"/>
    </row>
    <row r="71" spans="1:18">
      <c r="A71" s="157"/>
      <c r="B71" s="248"/>
      <c r="C71" s="248"/>
      <c r="D71" s="248"/>
      <c r="E71" s="248"/>
      <c r="F71" s="248"/>
      <c r="G71" s="195"/>
      <c r="J71" s="124"/>
      <c r="K71" s="124"/>
      <c r="L71" s="195"/>
      <c r="O71" s="124"/>
      <c r="P71" s="124"/>
      <c r="Q71" s="195"/>
    </row>
    <row r="72" spans="1:18">
      <c r="A72" s="157"/>
      <c r="B72" s="124"/>
      <c r="C72" s="124"/>
      <c r="D72" s="124"/>
      <c r="E72" s="123"/>
      <c r="F72" s="246"/>
      <c r="G72" s="195"/>
      <c r="J72" s="124"/>
      <c r="K72" s="124"/>
      <c r="L72" s="195"/>
      <c r="O72" s="124"/>
      <c r="P72" s="124"/>
      <c r="Q72" s="195"/>
    </row>
    <row r="73" spans="1:18">
      <c r="A73" s="157"/>
      <c r="B73" s="124"/>
      <c r="C73" s="124"/>
      <c r="D73" s="124"/>
      <c r="E73" s="196"/>
      <c r="F73" s="196"/>
      <c r="G73" s="194"/>
      <c r="J73" s="122"/>
      <c r="K73" s="156"/>
      <c r="L73" s="194"/>
      <c r="O73" s="122"/>
      <c r="P73" s="156"/>
      <c r="Q73" s="194"/>
    </row>
    <row r="74" spans="1:18">
      <c r="A74" s="196"/>
      <c r="B74" s="124"/>
      <c r="C74" s="124"/>
      <c r="D74" s="124"/>
      <c r="E74" s="196"/>
      <c r="F74" s="196"/>
      <c r="G74" s="195"/>
      <c r="H74" s="197"/>
      <c r="J74" s="124"/>
      <c r="K74" s="124"/>
      <c r="L74" s="195"/>
      <c r="M74" s="197"/>
      <c r="O74" s="124"/>
      <c r="P74" s="124"/>
      <c r="Q74" s="195"/>
      <c r="R74" s="197"/>
    </row>
    <row r="75" spans="1:18">
      <c r="A75" s="157"/>
      <c r="B75" s="122"/>
      <c r="C75" s="122"/>
      <c r="D75" s="122"/>
      <c r="E75" s="196"/>
      <c r="F75" s="196"/>
      <c r="G75" s="195"/>
      <c r="J75" s="124"/>
      <c r="K75" s="124"/>
      <c r="L75" s="195"/>
      <c r="O75" s="124"/>
      <c r="P75" s="124"/>
      <c r="Q75" s="195"/>
    </row>
    <row r="76" spans="1:18">
      <c r="A76" s="157"/>
      <c r="B76" s="124"/>
      <c r="C76" s="124"/>
      <c r="D76" s="124"/>
      <c r="E76" s="196"/>
      <c r="F76" s="196"/>
      <c r="G76" s="195"/>
      <c r="J76" s="124"/>
      <c r="K76" s="124"/>
      <c r="L76" s="195"/>
      <c r="O76" s="124"/>
      <c r="P76" s="124"/>
      <c r="Q76" s="195"/>
    </row>
    <row r="77" spans="1:18">
      <c r="A77" s="157"/>
      <c r="B77" s="124"/>
      <c r="C77" s="124"/>
      <c r="D77" s="124"/>
      <c r="E77" s="123"/>
      <c r="F77" s="246"/>
      <c r="G77" s="195"/>
      <c r="J77" s="124"/>
      <c r="K77" s="124"/>
      <c r="L77" s="195"/>
      <c r="O77" s="124"/>
      <c r="P77" s="124"/>
      <c r="Q77" s="195"/>
    </row>
    <row r="78" spans="1:18">
      <c r="A78" s="157"/>
      <c r="B78" s="124"/>
      <c r="C78" s="124"/>
      <c r="D78" s="124"/>
      <c r="E78" s="196"/>
      <c r="F78" s="196"/>
      <c r="G78" s="195"/>
      <c r="J78" s="124"/>
      <c r="K78" s="124"/>
      <c r="L78" s="195"/>
      <c r="O78" s="124"/>
      <c r="P78" s="124"/>
      <c r="Q78" s="195"/>
    </row>
    <row r="79" spans="1:18">
      <c r="A79" s="157"/>
      <c r="B79" s="124"/>
      <c r="C79" s="124"/>
      <c r="D79" s="124"/>
      <c r="E79" s="196"/>
      <c r="F79" s="196"/>
      <c r="G79" s="194"/>
      <c r="J79" s="122"/>
      <c r="K79" s="156"/>
      <c r="L79" s="194"/>
      <c r="O79" s="122"/>
      <c r="P79" s="156"/>
      <c r="Q79" s="194"/>
    </row>
    <row r="80" spans="1:18">
      <c r="A80" s="157"/>
      <c r="B80" s="124"/>
      <c r="C80" s="124"/>
      <c r="D80" s="124"/>
      <c r="E80" s="196"/>
      <c r="F80" s="196"/>
      <c r="G80" s="195"/>
      <c r="J80" s="124"/>
      <c r="K80" s="124"/>
      <c r="L80" s="195"/>
      <c r="O80" s="124"/>
      <c r="P80" s="124"/>
      <c r="Q80" s="195"/>
    </row>
    <row r="81" spans="1:17">
      <c r="A81" s="157"/>
      <c r="B81" s="124"/>
      <c r="C81" s="124"/>
      <c r="D81" s="124"/>
      <c r="E81" s="196"/>
      <c r="F81" s="196"/>
      <c r="G81" s="195"/>
      <c r="J81" s="124"/>
      <c r="K81" s="124"/>
      <c r="L81" s="195"/>
      <c r="O81" s="124"/>
      <c r="P81" s="124"/>
      <c r="Q81" s="195"/>
    </row>
    <row r="82" spans="1:17">
      <c r="A82" s="157"/>
      <c r="B82" s="122"/>
      <c r="C82" s="122"/>
      <c r="D82" s="122"/>
      <c r="E82" s="196"/>
      <c r="F82" s="196"/>
      <c r="G82" s="195"/>
      <c r="J82" s="124"/>
      <c r="K82" s="124"/>
      <c r="L82" s="195"/>
      <c r="O82" s="124"/>
      <c r="P82" s="124"/>
      <c r="Q82" s="195"/>
    </row>
    <row r="83" spans="1:17">
      <c r="A83" s="157"/>
      <c r="B83" s="124"/>
      <c r="C83" s="124"/>
      <c r="D83" s="124"/>
      <c r="E83" s="123"/>
      <c r="F83" s="246"/>
      <c r="G83" s="195"/>
      <c r="J83" s="124"/>
      <c r="K83" s="124"/>
      <c r="L83" s="195"/>
      <c r="O83" s="124"/>
      <c r="P83" s="124"/>
      <c r="Q83" s="195"/>
    </row>
    <row r="84" spans="1:17">
      <c r="A84" s="157"/>
      <c r="B84" s="124"/>
      <c r="C84" s="124"/>
      <c r="D84" s="124"/>
      <c r="E84" s="196"/>
      <c r="F84" s="196"/>
      <c r="G84" s="195"/>
      <c r="J84" s="124"/>
      <c r="K84" s="124"/>
      <c r="L84" s="195"/>
      <c r="O84" s="124"/>
      <c r="P84" s="124"/>
      <c r="Q84" s="195"/>
    </row>
    <row r="85" spans="1:17">
      <c r="A85" s="157"/>
      <c r="B85" s="124"/>
      <c r="C85" s="124"/>
      <c r="D85" s="124"/>
      <c r="E85" s="196"/>
      <c r="F85" s="196"/>
      <c r="G85" s="195"/>
      <c r="J85" s="124"/>
      <c r="K85" s="124"/>
      <c r="L85" s="195"/>
      <c r="O85" s="124"/>
      <c r="P85" s="124"/>
      <c r="Q85" s="195"/>
    </row>
    <row r="86" spans="1:17">
      <c r="A86" s="157"/>
      <c r="B86" s="124"/>
      <c r="C86" s="124"/>
      <c r="D86" s="124"/>
      <c r="E86" s="196"/>
      <c r="F86" s="196"/>
      <c r="G86" s="195"/>
      <c r="J86" s="124"/>
      <c r="K86" s="124"/>
      <c r="L86" s="195"/>
      <c r="O86" s="124"/>
      <c r="P86" s="124"/>
      <c r="Q86" s="195"/>
    </row>
    <row r="87" spans="1:17">
      <c r="A87" s="157"/>
      <c r="B87" s="122"/>
      <c r="C87" s="122"/>
      <c r="D87" s="122"/>
      <c r="E87" s="196"/>
      <c r="F87" s="196"/>
      <c r="G87" s="195"/>
      <c r="J87" s="124"/>
      <c r="K87" s="124"/>
      <c r="L87" s="195"/>
      <c r="O87" s="124"/>
      <c r="P87" s="124"/>
      <c r="Q87" s="195"/>
    </row>
    <row r="88" spans="1:17">
      <c r="A88" s="157"/>
      <c r="B88" s="122"/>
      <c r="C88" s="122"/>
      <c r="D88" s="122"/>
      <c r="E88" s="196"/>
      <c r="F88" s="196"/>
      <c r="G88" s="194"/>
      <c r="J88" s="122"/>
      <c r="K88" s="156"/>
      <c r="L88" s="194"/>
      <c r="O88" s="122"/>
      <c r="P88" s="156"/>
      <c r="Q88" s="194"/>
    </row>
    <row r="89" spans="1:17">
      <c r="A89" s="157"/>
      <c r="B89" s="122"/>
      <c r="C89" s="122"/>
      <c r="D89" s="122"/>
      <c r="E89" s="196"/>
      <c r="F89" s="196"/>
      <c r="G89" s="173"/>
      <c r="J89" s="122"/>
      <c r="K89" s="156"/>
      <c r="L89" s="173"/>
      <c r="O89" s="122"/>
      <c r="P89" s="156"/>
      <c r="Q89" s="173"/>
    </row>
    <row r="90" spans="1:17">
      <c r="A90" s="198"/>
      <c r="B90" s="122"/>
      <c r="C90" s="122"/>
      <c r="D90" s="122"/>
      <c r="E90" s="196"/>
      <c r="F90" s="196"/>
      <c r="G90" s="199"/>
      <c r="J90" s="199"/>
      <c r="K90" s="199"/>
      <c r="L90" s="199"/>
      <c r="O90" s="199"/>
      <c r="P90" s="199"/>
      <c r="Q90" s="199"/>
    </row>
    <row r="91" spans="1:17">
      <c r="B91" s="122"/>
      <c r="C91" s="122"/>
      <c r="D91" s="122"/>
      <c r="E91" s="196"/>
      <c r="F91" s="196"/>
      <c r="G91" s="199"/>
      <c r="J91" s="199"/>
      <c r="K91" s="199"/>
      <c r="L91" s="199"/>
      <c r="O91" s="199"/>
      <c r="P91" s="199"/>
      <c r="Q91" s="199"/>
    </row>
    <row r="92" spans="1:17">
      <c r="B92" s="157"/>
      <c r="C92" s="157"/>
      <c r="D92" s="157"/>
      <c r="E92" s="123"/>
      <c r="F92" s="246"/>
      <c r="G92" s="199"/>
      <c r="J92" s="199"/>
      <c r="K92" s="199"/>
      <c r="L92" s="199"/>
      <c r="O92" s="199"/>
      <c r="P92" s="199"/>
      <c r="Q92" s="199"/>
    </row>
    <row r="93" spans="1:17">
      <c r="B93" s="157"/>
      <c r="C93" s="157"/>
      <c r="D93" s="157"/>
      <c r="E93" s="123"/>
      <c r="F93" s="246"/>
      <c r="G93" s="199"/>
      <c r="J93" s="199"/>
      <c r="K93" s="199"/>
      <c r="L93" s="199"/>
      <c r="O93" s="199"/>
      <c r="P93" s="199"/>
      <c r="Q93" s="199"/>
    </row>
    <row r="94" spans="1:17">
      <c r="B94" s="199"/>
      <c r="C94" s="199"/>
      <c r="D94" s="199"/>
      <c r="E94" s="241"/>
      <c r="F94" s="241"/>
      <c r="G94" s="199"/>
      <c r="J94" s="199"/>
      <c r="K94" s="199"/>
      <c r="L94" s="199"/>
      <c r="O94" s="199"/>
      <c r="P94" s="199"/>
      <c r="Q94" s="199"/>
    </row>
    <row r="95" spans="1:17">
      <c r="B95" s="199"/>
      <c r="C95" s="199"/>
      <c r="D95" s="199"/>
      <c r="E95" s="241"/>
      <c r="F95" s="241"/>
      <c r="G95" s="199"/>
      <c r="J95" s="199"/>
      <c r="K95" s="199"/>
      <c r="L95" s="199"/>
      <c r="O95" s="199"/>
      <c r="P95" s="199"/>
      <c r="Q95" s="199"/>
    </row>
    <row r="96" spans="1:17">
      <c r="B96" s="199"/>
      <c r="C96" s="199"/>
      <c r="D96" s="199"/>
      <c r="E96" s="241"/>
      <c r="F96" s="241"/>
      <c r="G96" s="199"/>
      <c r="J96" s="199"/>
      <c r="K96" s="199"/>
      <c r="L96" s="199"/>
      <c r="O96" s="199"/>
      <c r="P96" s="199"/>
      <c r="Q96" s="199"/>
    </row>
    <row r="97" spans="2:17">
      <c r="B97" s="199"/>
      <c r="C97" s="199"/>
      <c r="D97" s="199"/>
      <c r="E97" s="241"/>
      <c r="F97" s="241"/>
      <c r="G97" s="197"/>
      <c r="J97" s="197"/>
      <c r="K97" s="197"/>
      <c r="L97" s="197"/>
      <c r="O97" s="197"/>
      <c r="P97" s="197"/>
      <c r="Q97" s="197"/>
    </row>
    <row r="98" spans="2:17">
      <c r="B98" s="199"/>
      <c r="C98" s="199"/>
      <c r="D98" s="199"/>
      <c r="E98" s="241"/>
      <c r="F98" s="241"/>
      <c r="G98" s="197"/>
      <c r="J98" s="197"/>
      <c r="K98" s="197"/>
      <c r="L98" s="197"/>
      <c r="O98" s="197"/>
      <c r="P98" s="197"/>
      <c r="Q98" s="197"/>
    </row>
    <row r="99" spans="2:17">
      <c r="B99" s="199"/>
      <c r="C99" s="199"/>
      <c r="D99" s="199"/>
      <c r="E99" s="241"/>
      <c r="F99" s="241"/>
      <c r="G99" s="197"/>
      <c r="J99" s="197"/>
      <c r="K99" s="197"/>
      <c r="L99" s="197"/>
      <c r="O99" s="197"/>
      <c r="P99" s="197"/>
      <c r="Q99" s="197"/>
    </row>
    <row r="100" spans="2:17">
      <c r="B100" s="199"/>
      <c r="C100" s="199"/>
      <c r="D100" s="199"/>
      <c r="E100" s="241"/>
      <c r="F100" s="241"/>
      <c r="G100" s="197"/>
      <c r="J100" s="197"/>
      <c r="K100" s="197"/>
      <c r="L100" s="197"/>
      <c r="O100" s="197"/>
      <c r="P100" s="197"/>
      <c r="Q100" s="197"/>
    </row>
    <row r="101" spans="2:17">
      <c r="B101" s="197"/>
      <c r="C101" s="197"/>
      <c r="D101" s="197"/>
      <c r="E101" s="242"/>
      <c r="F101" s="242"/>
    </row>
    <row r="102" spans="2:17">
      <c r="B102" s="197"/>
      <c r="C102" s="197"/>
      <c r="D102" s="197"/>
      <c r="E102" s="242"/>
      <c r="F102" s="242"/>
    </row>
    <row r="103" spans="2:17">
      <c r="B103" s="197"/>
      <c r="C103" s="197"/>
      <c r="D103" s="197"/>
      <c r="E103" s="242"/>
      <c r="F103" s="242"/>
    </row>
    <row r="104" spans="2:17">
      <c r="B104" s="197"/>
      <c r="C104" s="197"/>
      <c r="D104" s="197"/>
      <c r="E104" s="242"/>
      <c r="F104" s="242"/>
    </row>
  </sheetData>
  <mergeCells count="36">
    <mergeCell ref="F48:F49"/>
    <mergeCell ref="A31:F31"/>
    <mergeCell ref="A25:A30"/>
    <mergeCell ref="A41:A42"/>
    <mergeCell ref="J2:N3"/>
    <mergeCell ref="O2:S3"/>
    <mergeCell ref="E2:I3"/>
    <mergeCell ref="B50:D50"/>
    <mergeCell ref="B48:D49"/>
    <mergeCell ref="A24:C24"/>
    <mergeCell ref="A2:A4"/>
    <mergeCell ref="B2:B4"/>
    <mergeCell ref="D2:D4"/>
    <mergeCell ref="C2:C4"/>
    <mergeCell ref="B41:D42"/>
    <mergeCell ref="B45:D45"/>
    <mergeCell ref="A33:F33"/>
    <mergeCell ref="A35:F35"/>
    <mergeCell ref="A37:F37"/>
    <mergeCell ref="B38:H38"/>
    <mergeCell ref="B43:D43"/>
    <mergeCell ref="B6:B23"/>
    <mergeCell ref="D7:D11"/>
    <mergeCell ref="B65:J65"/>
    <mergeCell ref="A6:A23"/>
    <mergeCell ref="E52:F52"/>
    <mergeCell ref="B44:D44"/>
    <mergeCell ref="B46:D46"/>
    <mergeCell ref="B25:B30"/>
    <mergeCell ref="B51:D51"/>
    <mergeCell ref="B52:D52"/>
    <mergeCell ref="E41:E42"/>
    <mergeCell ref="F41:F42"/>
    <mergeCell ref="C27:C28"/>
    <mergeCell ref="G41:G42"/>
    <mergeCell ref="E48:E4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I68"/>
  <sheetViews>
    <sheetView workbookViewId="0">
      <selection activeCell="N17" sqref="N17"/>
    </sheetView>
  </sheetViews>
  <sheetFormatPr defaultRowHeight="15"/>
  <cols>
    <col min="1" max="1" width="4.28515625" customWidth="1"/>
    <col min="2" max="2" width="11.7109375" customWidth="1"/>
    <col min="3" max="3" width="26.140625" customWidth="1"/>
    <col min="4" max="4" width="9" customWidth="1"/>
    <col min="5" max="5" width="14.140625" customWidth="1"/>
    <col min="6" max="6" width="8.42578125" customWidth="1"/>
    <col min="7" max="7" width="13.85546875" customWidth="1"/>
    <col min="8" max="8" width="14" customWidth="1"/>
    <col min="9" max="9" width="12.42578125" customWidth="1"/>
  </cols>
  <sheetData>
    <row r="1" spans="1:9" ht="33" customHeight="1">
      <c r="A1" s="28" t="s">
        <v>182</v>
      </c>
      <c r="B1" s="28"/>
      <c r="C1" s="28"/>
      <c r="D1" s="28"/>
      <c r="E1" s="28"/>
    </row>
    <row r="2" spans="1:9">
      <c r="A2" s="331" t="s">
        <v>0</v>
      </c>
      <c r="B2" s="331" t="s">
        <v>1</v>
      </c>
      <c r="C2" s="331" t="s">
        <v>19</v>
      </c>
      <c r="D2" s="331" t="s">
        <v>22</v>
      </c>
      <c r="E2" s="336" t="s">
        <v>53</v>
      </c>
      <c r="F2" s="337"/>
      <c r="G2" s="337"/>
      <c r="H2" s="337"/>
      <c r="I2" s="338"/>
    </row>
    <row r="3" spans="1:9" ht="13.5" customHeight="1">
      <c r="A3" s="331"/>
      <c r="B3" s="331"/>
      <c r="C3" s="331"/>
      <c r="D3" s="331"/>
      <c r="E3" s="339"/>
      <c r="F3" s="340"/>
      <c r="G3" s="340"/>
      <c r="H3" s="340"/>
      <c r="I3" s="341"/>
    </row>
    <row r="4" spans="1:9" ht="21">
      <c r="A4" s="331"/>
      <c r="B4" s="331"/>
      <c r="C4" s="331"/>
      <c r="D4" s="331"/>
      <c r="E4" s="64" t="s">
        <v>2</v>
      </c>
      <c r="F4" s="64" t="s">
        <v>3</v>
      </c>
      <c r="G4" s="64" t="s">
        <v>202</v>
      </c>
      <c r="H4" s="64" t="s">
        <v>4</v>
      </c>
      <c r="I4" s="64" t="s">
        <v>203</v>
      </c>
    </row>
    <row r="5" spans="1:9">
      <c r="A5" s="66">
        <v>0</v>
      </c>
      <c r="B5" s="66">
        <v>1</v>
      </c>
      <c r="C5" s="66">
        <v>2</v>
      </c>
      <c r="D5" s="66">
        <v>3</v>
      </c>
      <c r="E5" s="67">
        <v>14</v>
      </c>
      <c r="F5" s="67">
        <v>15</v>
      </c>
      <c r="G5" s="67">
        <v>16</v>
      </c>
      <c r="H5" s="67">
        <v>17</v>
      </c>
      <c r="I5" s="65">
        <v>18</v>
      </c>
    </row>
    <row r="6" spans="1:9" ht="27">
      <c r="A6" s="324">
        <v>1</v>
      </c>
      <c r="B6" s="327"/>
      <c r="C6" s="19" t="s">
        <v>13</v>
      </c>
      <c r="D6" s="21"/>
      <c r="E6" s="1"/>
      <c r="F6" s="1"/>
      <c r="G6" s="3"/>
      <c r="H6" s="4"/>
      <c r="I6" s="20"/>
    </row>
    <row r="7" spans="1:9" ht="40.5">
      <c r="A7" s="325"/>
      <c r="B7" s="328"/>
      <c r="C7" s="2" t="s">
        <v>12</v>
      </c>
      <c r="D7" s="322">
        <v>3</v>
      </c>
      <c r="E7" s="2"/>
      <c r="F7" s="5"/>
      <c r="G7" s="6"/>
      <c r="H7" s="6"/>
      <c r="I7" s="6"/>
    </row>
    <row r="8" spans="1:9">
      <c r="A8" s="325"/>
      <c r="B8" s="328"/>
      <c r="C8" s="7" t="s">
        <v>54</v>
      </c>
      <c r="D8" s="323"/>
      <c r="E8" s="2"/>
      <c r="F8" s="5"/>
      <c r="G8" s="6"/>
      <c r="H8" s="6"/>
      <c r="I8" s="6"/>
    </row>
    <row r="9" spans="1:9">
      <c r="A9" s="325"/>
      <c r="B9" s="328"/>
      <c r="C9" s="7" t="s">
        <v>6</v>
      </c>
      <c r="D9" s="323"/>
      <c r="E9" s="2"/>
      <c r="F9" s="5"/>
      <c r="G9" s="6"/>
      <c r="H9" s="6"/>
      <c r="I9" s="6"/>
    </row>
    <row r="10" spans="1:9">
      <c r="A10" s="325"/>
      <c r="B10" s="328"/>
      <c r="C10" s="7" t="s">
        <v>7</v>
      </c>
      <c r="D10" s="323"/>
      <c r="E10" s="2"/>
      <c r="F10" s="5"/>
      <c r="G10" s="6"/>
      <c r="H10" s="6"/>
      <c r="I10" s="6"/>
    </row>
    <row r="11" spans="1:9" ht="27">
      <c r="A11" s="325"/>
      <c r="B11" s="328"/>
      <c r="C11" s="2" t="s">
        <v>16</v>
      </c>
      <c r="D11" s="26">
        <v>4</v>
      </c>
      <c r="E11" s="2"/>
      <c r="F11" s="5"/>
      <c r="G11" s="6"/>
      <c r="H11" s="6"/>
      <c r="I11" s="6"/>
    </row>
    <row r="12" spans="1:9" ht="27">
      <c r="A12" s="325"/>
      <c r="B12" s="328"/>
      <c r="C12" s="2" t="s">
        <v>14</v>
      </c>
      <c r="D12" s="26">
        <v>7</v>
      </c>
      <c r="E12" s="2"/>
      <c r="F12" s="5"/>
      <c r="G12" s="6"/>
      <c r="H12" s="6"/>
      <c r="I12" s="6"/>
    </row>
    <row r="13" spans="1:9">
      <c r="A13" s="325"/>
      <c r="B13" s="328"/>
      <c r="C13" s="2" t="s">
        <v>15</v>
      </c>
      <c r="D13" s="26">
        <v>8</v>
      </c>
      <c r="E13" s="2"/>
      <c r="F13" s="5"/>
      <c r="G13" s="6"/>
      <c r="H13" s="6"/>
      <c r="I13" s="6"/>
    </row>
    <row r="14" spans="1:9" ht="94.5">
      <c r="A14" s="326"/>
      <c r="B14" s="329"/>
      <c r="C14" s="2" t="s">
        <v>17</v>
      </c>
      <c r="D14" s="26"/>
      <c r="E14" s="2"/>
      <c r="F14" s="5"/>
      <c r="G14" s="6"/>
      <c r="H14" s="6"/>
      <c r="I14" s="6"/>
    </row>
    <row r="15" spans="1:9" ht="15" customHeight="1">
      <c r="A15" s="317" t="s">
        <v>11</v>
      </c>
      <c r="B15" s="318"/>
      <c r="C15" s="330"/>
      <c r="D15" s="25"/>
      <c r="E15" s="22"/>
      <c r="F15" s="23"/>
      <c r="G15" s="24"/>
      <c r="H15" s="24"/>
      <c r="I15" s="24"/>
    </row>
    <row r="16" spans="1:9" ht="33.75" customHeight="1">
      <c r="A16" s="319">
        <v>2</v>
      </c>
      <c r="B16" s="322" t="s">
        <v>20</v>
      </c>
      <c r="C16" s="335" t="s">
        <v>18</v>
      </c>
      <c r="D16" s="335">
        <v>1</v>
      </c>
      <c r="E16" s="335" t="str">
        <f>'Fundamentarea Rezultatului 1'!E9</f>
        <v>contract/  expert</v>
      </c>
      <c r="F16" s="335">
        <f>'Fundamentarea Rezultatului 1'!F9</f>
        <v>1</v>
      </c>
      <c r="G16" s="332">
        <f>'Fundamentarea Rezultatului 1'!H9</f>
        <v>35000</v>
      </c>
      <c r="H16" s="335">
        <f>G16*24/100</f>
        <v>8400</v>
      </c>
      <c r="I16" s="332">
        <f>G16+H16</f>
        <v>43400</v>
      </c>
    </row>
    <row r="17" spans="1:9" ht="20.25" customHeight="1">
      <c r="A17" s="320"/>
      <c r="B17" s="323"/>
      <c r="C17" s="333"/>
      <c r="D17" s="333"/>
      <c r="E17" s="333"/>
      <c r="F17" s="333"/>
      <c r="G17" s="333"/>
      <c r="H17" s="333"/>
      <c r="I17" s="333"/>
    </row>
    <row r="18" spans="1:9" ht="42" hidden="1" customHeight="1">
      <c r="A18" s="320"/>
      <c r="B18" s="323"/>
      <c r="C18" s="333"/>
      <c r="D18" s="333"/>
      <c r="E18" s="333"/>
      <c r="F18" s="333"/>
      <c r="G18" s="333"/>
      <c r="H18" s="333"/>
      <c r="I18" s="333"/>
    </row>
    <row r="19" spans="1:9" hidden="1">
      <c r="A19" s="321"/>
      <c r="B19" s="323"/>
      <c r="C19" s="334"/>
      <c r="D19" s="334"/>
      <c r="E19" s="334"/>
      <c r="F19" s="334"/>
      <c r="G19" s="334"/>
      <c r="H19" s="334"/>
      <c r="I19" s="334"/>
    </row>
    <row r="20" spans="1:9" ht="15" customHeight="1">
      <c r="A20" s="317" t="s">
        <v>10</v>
      </c>
      <c r="B20" s="318"/>
      <c r="C20" s="318"/>
      <c r="D20" s="318"/>
      <c r="E20" s="63"/>
      <c r="F20" s="63"/>
      <c r="G20" s="24"/>
      <c r="H20" s="24"/>
      <c r="I20" s="24"/>
    </row>
    <row r="21" spans="1:9">
      <c r="A21" s="8"/>
      <c r="B21" s="8"/>
      <c r="C21" s="62" t="s">
        <v>44</v>
      </c>
      <c r="D21" s="8"/>
      <c r="E21" s="2"/>
      <c r="F21" s="5"/>
      <c r="G21" s="6"/>
      <c r="H21" s="6"/>
      <c r="I21" s="20"/>
    </row>
    <row r="22" spans="1:9">
      <c r="A22" s="8"/>
      <c r="B22" s="8"/>
      <c r="C22" s="62" t="s">
        <v>45</v>
      </c>
      <c r="D22" s="8"/>
      <c r="E22" s="2"/>
      <c r="F22" s="5"/>
      <c r="G22" s="6"/>
      <c r="H22" s="6"/>
      <c r="I22" s="20"/>
    </row>
    <row r="23" spans="1:9">
      <c r="A23" s="8"/>
      <c r="B23" s="2"/>
      <c r="C23" s="62" t="s">
        <v>46</v>
      </c>
      <c r="D23" s="2"/>
      <c r="E23" s="2"/>
      <c r="F23" s="5"/>
      <c r="G23" s="6"/>
      <c r="H23" s="6"/>
      <c r="I23" s="20"/>
    </row>
    <row r="24" spans="1:9">
      <c r="A24" s="8"/>
      <c r="B24" s="2"/>
      <c r="C24" s="2"/>
      <c r="D24" s="2"/>
      <c r="E24" s="8"/>
      <c r="F24" s="5"/>
      <c r="G24" s="6"/>
      <c r="H24" s="6"/>
      <c r="I24" s="20"/>
    </row>
    <row r="25" spans="1:9">
      <c r="A25" s="9"/>
      <c r="B25" s="10"/>
      <c r="C25" s="10"/>
      <c r="D25" s="10"/>
      <c r="E25" s="9"/>
      <c r="F25" s="11"/>
      <c r="G25" s="12"/>
    </row>
    <row r="26" spans="1:9">
      <c r="A26" s="9"/>
      <c r="B26" s="10"/>
      <c r="C26" s="10"/>
      <c r="D26" s="10"/>
      <c r="E26" s="10"/>
      <c r="F26" s="12"/>
      <c r="G26" s="13"/>
    </row>
    <row r="27" spans="1:9">
      <c r="A27" s="9"/>
      <c r="B27" s="10"/>
      <c r="C27" s="10"/>
      <c r="D27" s="10"/>
      <c r="E27" s="10"/>
      <c r="F27" s="12"/>
      <c r="G27" s="13"/>
    </row>
    <row r="28" spans="1:9">
      <c r="A28" s="9"/>
      <c r="B28" s="10"/>
      <c r="C28" s="10"/>
      <c r="D28" s="10"/>
      <c r="E28" s="10"/>
      <c r="F28" s="12"/>
      <c r="G28" s="13"/>
    </row>
    <row r="29" spans="1:9">
      <c r="A29" s="9"/>
      <c r="B29" s="9"/>
      <c r="C29" s="9"/>
      <c r="D29" s="9"/>
      <c r="E29" s="10"/>
      <c r="F29" s="12"/>
      <c r="G29" s="13"/>
    </row>
    <row r="30" spans="1:9">
      <c r="A30" s="9"/>
      <c r="B30" s="10"/>
      <c r="C30" s="10"/>
      <c r="D30" s="10"/>
      <c r="E30" s="10"/>
      <c r="F30" s="12"/>
      <c r="G30" s="13"/>
    </row>
    <row r="31" spans="1:9">
      <c r="A31" s="9"/>
      <c r="B31" s="9"/>
      <c r="C31" s="9"/>
      <c r="D31" s="9"/>
      <c r="E31" s="10"/>
      <c r="F31" s="10"/>
      <c r="G31" s="13"/>
    </row>
    <row r="32" spans="1:9">
      <c r="A32" s="9"/>
      <c r="B32" s="9"/>
      <c r="C32" s="9"/>
      <c r="D32" s="9"/>
      <c r="E32" s="10"/>
      <c r="F32" s="10"/>
      <c r="G32" s="13"/>
    </row>
    <row r="33" spans="1:8">
      <c r="A33" s="9"/>
      <c r="B33" s="9"/>
      <c r="C33" s="9"/>
      <c r="D33" s="9"/>
      <c r="E33" s="10"/>
      <c r="F33" s="10"/>
      <c r="G33" s="13"/>
    </row>
    <row r="34" spans="1:8">
      <c r="A34" s="9"/>
      <c r="B34" s="9"/>
      <c r="C34" s="9"/>
      <c r="D34" s="9"/>
      <c r="E34" s="10"/>
      <c r="F34" s="10"/>
      <c r="G34" s="13"/>
    </row>
    <row r="35" spans="1:8">
      <c r="A35" s="9"/>
      <c r="B35" s="9"/>
      <c r="C35" s="9"/>
      <c r="D35" s="9"/>
      <c r="E35" s="10"/>
      <c r="F35" s="10"/>
      <c r="G35" s="13"/>
    </row>
    <row r="36" spans="1:8">
      <c r="A36" s="9"/>
      <c r="B36" s="10"/>
      <c r="C36" s="10"/>
      <c r="D36" s="10"/>
      <c r="E36" s="9"/>
      <c r="F36" s="11"/>
      <c r="G36" s="12"/>
    </row>
    <row r="37" spans="1:8">
      <c r="A37" s="9"/>
      <c r="B37" s="10"/>
      <c r="C37" s="10"/>
      <c r="D37" s="10"/>
      <c r="E37" s="10"/>
      <c r="F37" s="10"/>
      <c r="G37" s="13"/>
    </row>
    <row r="38" spans="1:8">
      <c r="A38" s="9"/>
      <c r="B38" s="10"/>
      <c r="C38" s="10"/>
      <c r="D38" s="10"/>
      <c r="E38" s="10"/>
      <c r="F38" s="10"/>
      <c r="G38" s="13"/>
    </row>
    <row r="39" spans="1:8">
      <c r="A39" s="9"/>
      <c r="B39" s="9"/>
      <c r="C39" s="9"/>
      <c r="D39" s="9"/>
      <c r="E39" s="10"/>
      <c r="F39" s="10"/>
      <c r="G39" s="13"/>
    </row>
    <row r="40" spans="1:8">
      <c r="A40" s="9"/>
      <c r="B40" s="10"/>
      <c r="C40" s="10"/>
      <c r="D40" s="10"/>
      <c r="E40" s="10"/>
      <c r="F40" s="10"/>
      <c r="G40" s="13"/>
    </row>
    <row r="41" spans="1:8">
      <c r="A41" s="9"/>
      <c r="B41" s="10"/>
      <c r="C41" s="10"/>
      <c r="D41" s="10"/>
      <c r="E41" s="9"/>
      <c r="F41" s="11"/>
      <c r="G41" s="12"/>
    </row>
    <row r="42" spans="1:8">
      <c r="A42" s="10"/>
      <c r="B42" s="10"/>
      <c r="C42" s="10"/>
      <c r="D42" s="10"/>
      <c r="E42" s="10"/>
      <c r="F42" s="10"/>
      <c r="G42" s="13"/>
      <c r="H42" s="14"/>
    </row>
    <row r="43" spans="1:8">
      <c r="A43" s="9"/>
      <c r="B43" s="10"/>
      <c r="C43" s="10"/>
      <c r="D43" s="10"/>
      <c r="E43" s="10"/>
      <c r="F43" s="10"/>
      <c r="G43" s="13"/>
    </row>
    <row r="44" spans="1:8">
      <c r="A44" s="9"/>
      <c r="B44" s="10"/>
      <c r="C44" s="10"/>
      <c r="D44" s="10"/>
      <c r="E44" s="10"/>
      <c r="F44" s="10"/>
      <c r="G44" s="13"/>
    </row>
    <row r="45" spans="1:8">
      <c r="A45" s="9"/>
      <c r="B45" s="10"/>
      <c r="C45" s="10"/>
      <c r="D45" s="10"/>
      <c r="E45" s="10"/>
      <c r="F45" s="10"/>
      <c r="G45" s="13"/>
    </row>
    <row r="46" spans="1:8">
      <c r="A46" s="9"/>
      <c r="B46" s="9"/>
      <c r="C46" s="9"/>
      <c r="D46" s="9"/>
      <c r="E46" s="10"/>
      <c r="F46" s="10"/>
      <c r="G46" s="13"/>
    </row>
    <row r="47" spans="1:8">
      <c r="A47" s="9"/>
      <c r="B47" s="10"/>
      <c r="C47" s="10"/>
      <c r="D47" s="10"/>
      <c r="E47" s="9"/>
      <c r="F47" s="11"/>
      <c r="G47" s="12"/>
    </row>
    <row r="48" spans="1:8">
      <c r="A48" s="9"/>
      <c r="B48" s="10"/>
      <c r="C48" s="10"/>
      <c r="D48" s="10"/>
      <c r="E48" s="10"/>
      <c r="F48" s="10"/>
      <c r="G48" s="13"/>
    </row>
    <row r="49" spans="1:7">
      <c r="A49" s="9"/>
      <c r="B49" s="10"/>
      <c r="C49" s="10"/>
      <c r="D49" s="10"/>
      <c r="E49" s="10"/>
      <c r="F49" s="10"/>
      <c r="G49" s="13"/>
    </row>
    <row r="50" spans="1:7">
      <c r="A50" s="9"/>
      <c r="B50" s="10"/>
      <c r="C50" s="10"/>
      <c r="D50" s="10"/>
      <c r="E50" s="10"/>
      <c r="F50" s="10"/>
      <c r="G50" s="13"/>
    </row>
    <row r="51" spans="1:7">
      <c r="A51" s="9"/>
      <c r="B51" s="9"/>
      <c r="C51" s="9"/>
      <c r="D51" s="9"/>
      <c r="E51" s="10"/>
      <c r="F51" s="10"/>
      <c r="G51" s="13"/>
    </row>
    <row r="52" spans="1:7">
      <c r="A52" s="9"/>
      <c r="B52" s="9"/>
      <c r="C52" s="9"/>
      <c r="D52" s="9"/>
      <c r="E52" s="10"/>
      <c r="F52" s="10"/>
      <c r="G52" s="13"/>
    </row>
    <row r="53" spans="1:7">
      <c r="A53" s="9"/>
      <c r="B53" s="9"/>
      <c r="C53" s="9"/>
      <c r="D53" s="9"/>
      <c r="E53" s="10"/>
      <c r="F53" s="10"/>
      <c r="G53" s="13"/>
    </row>
    <row r="54" spans="1:7">
      <c r="A54" s="9"/>
      <c r="B54" s="9"/>
      <c r="C54" s="9"/>
      <c r="D54" s="9"/>
      <c r="E54" s="10"/>
      <c r="F54" s="10"/>
      <c r="G54" s="13"/>
    </row>
    <row r="55" spans="1:7">
      <c r="A55" s="9"/>
      <c r="B55" s="9"/>
      <c r="C55" s="9"/>
      <c r="D55" s="9"/>
      <c r="E55" s="10"/>
      <c r="F55" s="10"/>
      <c r="G55" s="13"/>
    </row>
    <row r="56" spans="1:7">
      <c r="A56" s="9"/>
      <c r="B56" s="15"/>
      <c r="C56" s="15"/>
      <c r="D56" s="15"/>
      <c r="E56" s="9"/>
      <c r="F56" s="11"/>
      <c r="G56" s="12"/>
    </row>
    <row r="57" spans="1:7">
      <c r="A57" s="9"/>
      <c r="B57" s="15"/>
      <c r="C57" s="15"/>
      <c r="D57" s="15"/>
      <c r="E57" s="9"/>
      <c r="F57" s="11"/>
      <c r="G57" s="16"/>
    </row>
    <row r="58" spans="1:7">
      <c r="A58" s="17"/>
      <c r="B58" s="18"/>
      <c r="C58" s="18"/>
      <c r="D58" s="18"/>
      <c r="E58" s="18"/>
      <c r="F58" s="18"/>
      <c r="G58" s="18"/>
    </row>
    <row r="59" spans="1:7">
      <c r="B59" s="18"/>
      <c r="C59" s="18"/>
      <c r="D59" s="18"/>
      <c r="E59" s="18"/>
      <c r="F59" s="18"/>
      <c r="G59" s="18"/>
    </row>
    <row r="60" spans="1:7">
      <c r="B60" s="18"/>
      <c r="C60" s="18"/>
      <c r="D60" s="18"/>
      <c r="E60" s="18"/>
      <c r="F60" s="18"/>
      <c r="G60" s="18"/>
    </row>
    <row r="61" spans="1:7">
      <c r="B61" s="18"/>
      <c r="C61" s="18"/>
      <c r="D61" s="18"/>
      <c r="E61" s="18"/>
      <c r="F61" s="18"/>
      <c r="G61" s="18"/>
    </row>
    <row r="62" spans="1:7">
      <c r="B62" s="18"/>
      <c r="C62" s="18"/>
      <c r="D62" s="18"/>
      <c r="E62" s="18"/>
      <c r="F62" s="18"/>
      <c r="G62" s="18"/>
    </row>
    <row r="63" spans="1:7">
      <c r="B63" s="18"/>
      <c r="C63" s="18"/>
      <c r="D63" s="18"/>
      <c r="E63" s="18"/>
      <c r="F63" s="18"/>
      <c r="G63" s="18"/>
    </row>
    <row r="64" spans="1:7">
      <c r="B64" s="18"/>
      <c r="C64" s="18"/>
      <c r="D64" s="18"/>
      <c r="E64" s="18"/>
      <c r="F64" s="18"/>
      <c r="G64" s="18"/>
    </row>
    <row r="65" spans="2:7">
      <c r="B65" s="14"/>
      <c r="C65" s="14"/>
      <c r="D65" s="14"/>
      <c r="E65" s="14"/>
      <c r="F65" s="14"/>
      <c r="G65" s="14"/>
    </row>
    <row r="66" spans="2:7">
      <c r="B66" s="14"/>
      <c r="C66" s="14"/>
      <c r="D66" s="14"/>
      <c r="E66" s="14"/>
      <c r="F66" s="14"/>
      <c r="G66" s="14"/>
    </row>
    <row r="67" spans="2:7">
      <c r="B67" s="14"/>
      <c r="C67" s="14"/>
      <c r="D67" s="14"/>
      <c r="E67" s="14"/>
      <c r="F67" s="14"/>
      <c r="G67" s="14"/>
    </row>
    <row r="68" spans="2:7">
      <c r="B68" s="14"/>
      <c r="C68" s="14"/>
      <c r="D68" s="14"/>
      <c r="E68" s="14"/>
      <c r="F68" s="14"/>
      <c r="G68" s="14"/>
    </row>
  </sheetData>
  <mergeCells count="19">
    <mergeCell ref="A2:A4"/>
    <mergeCell ref="B2:B4"/>
    <mergeCell ref="G16:G19"/>
    <mergeCell ref="H16:H19"/>
    <mergeCell ref="I16:I19"/>
    <mergeCell ref="C2:C4"/>
    <mergeCell ref="D2:D4"/>
    <mergeCell ref="E2:I3"/>
    <mergeCell ref="C16:C19"/>
    <mergeCell ref="D16:D19"/>
    <mergeCell ref="E16:E19"/>
    <mergeCell ref="F16:F19"/>
    <mergeCell ref="A20:D20"/>
    <mergeCell ref="A16:A19"/>
    <mergeCell ref="B16:B19"/>
    <mergeCell ref="A6:A14"/>
    <mergeCell ref="B6:B14"/>
    <mergeCell ref="D7:D10"/>
    <mergeCell ref="A15:C1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I68"/>
  <sheetViews>
    <sheetView workbookViewId="0">
      <selection activeCell="G4" sqref="G4:I4"/>
    </sheetView>
  </sheetViews>
  <sheetFormatPr defaultRowHeight="15"/>
  <cols>
    <col min="1" max="1" width="4.28515625" customWidth="1"/>
    <col min="2" max="2" width="11.7109375" customWidth="1"/>
    <col min="3" max="3" width="26.140625" customWidth="1"/>
    <col min="4" max="4" width="9" customWidth="1"/>
    <col min="5" max="5" width="14.140625" customWidth="1"/>
    <col min="6" max="6" width="8.42578125" customWidth="1"/>
    <col min="7" max="7" width="15.85546875" customWidth="1"/>
    <col min="8" max="8" width="14" customWidth="1"/>
    <col min="9" max="9" width="17.7109375" customWidth="1"/>
  </cols>
  <sheetData>
    <row r="1" spans="1:9" ht="33" customHeight="1">
      <c r="A1" s="28" t="s">
        <v>184</v>
      </c>
      <c r="B1" s="28"/>
      <c r="C1" s="28"/>
      <c r="D1" s="28"/>
      <c r="E1" s="28"/>
    </row>
    <row r="2" spans="1:9">
      <c r="A2" s="331" t="s">
        <v>0</v>
      </c>
      <c r="B2" s="331" t="s">
        <v>1</v>
      </c>
      <c r="C2" s="331" t="s">
        <v>19</v>
      </c>
      <c r="D2" s="331" t="s">
        <v>22</v>
      </c>
      <c r="E2" s="336" t="s">
        <v>183</v>
      </c>
      <c r="F2" s="337"/>
      <c r="G2" s="337"/>
      <c r="H2" s="337"/>
      <c r="I2" s="338"/>
    </row>
    <row r="3" spans="1:9">
      <c r="A3" s="331"/>
      <c r="B3" s="331"/>
      <c r="C3" s="331"/>
      <c r="D3" s="331"/>
      <c r="E3" s="339"/>
      <c r="F3" s="340"/>
      <c r="G3" s="340"/>
      <c r="H3" s="340"/>
      <c r="I3" s="341"/>
    </row>
    <row r="4" spans="1:9" ht="21">
      <c r="A4" s="331"/>
      <c r="B4" s="331"/>
      <c r="C4" s="331"/>
      <c r="D4" s="331"/>
      <c r="E4" s="64" t="s">
        <v>2</v>
      </c>
      <c r="F4" s="64" t="s">
        <v>3</v>
      </c>
      <c r="G4" s="64" t="s">
        <v>202</v>
      </c>
      <c r="H4" s="64" t="s">
        <v>4</v>
      </c>
      <c r="I4" s="64" t="s">
        <v>203</v>
      </c>
    </row>
    <row r="5" spans="1:9">
      <c r="A5" s="66">
        <v>0</v>
      </c>
      <c r="B5" s="66">
        <v>1</v>
      </c>
      <c r="C5" s="66">
        <v>2</v>
      </c>
      <c r="D5" s="66">
        <v>3</v>
      </c>
      <c r="E5" s="67">
        <v>14</v>
      </c>
      <c r="F5" s="67">
        <v>15</v>
      </c>
      <c r="G5" s="67">
        <v>16</v>
      </c>
      <c r="H5" s="67">
        <v>17</v>
      </c>
      <c r="I5" s="65">
        <v>18</v>
      </c>
    </row>
    <row r="6" spans="1:9" ht="27">
      <c r="A6" s="324">
        <v>1</v>
      </c>
      <c r="B6" s="327"/>
      <c r="C6" s="19" t="s">
        <v>13</v>
      </c>
      <c r="D6" s="21"/>
      <c r="E6" s="1"/>
      <c r="F6" s="1"/>
      <c r="G6" s="3"/>
      <c r="H6" s="4"/>
      <c r="I6" s="20"/>
    </row>
    <row r="7" spans="1:9" ht="40.5">
      <c r="A7" s="325"/>
      <c r="B7" s="328"/>
      <c r="C7" s="2" t="s">
        <v>12</v>
      </c>
      <c r="D7" s="322">
        <v>3</v>
      </c>
      <c r="E7" s="2"/>
      <c r="F7" s="5"/>
      <c r="G7" s="6"/>
      <c r="H7" s="6"/>
      <c r="I7" s="6"/>
    </row>
    <row r="8" spans="1:9">
      <c r="A8" s="325"/>
      <c r="B8" s="328"/>
      <c r="C8" s="7" t="s">
        <v>54</v>
      </c>
      <c r="D8" s="323"/>
      <c r="E8" s="2"/>
      <c r="F8" s="5"/>
      <c r="G8" s="6"/>
      <c r="H8" s="6"/>
      <c r="I8" s="6"/>
    </row>
    <row r="9" spans="1:9">
      <c r="A9" s="325"/>
      <c r="B9" s="328"/>
      <c r="C9" s="7" t="s">
        <v>6</v>
      </c>
      <c r="D9" s="323"/>
      <c r="E9" s="2"/>
      <c r="F9" s="5"/>
      <c r="G9" s="6"/>
      <c r="H9" s="6"/>
      <c r="I9" s="6"/>
    </row>
    <row r="10" spans="1:9">
      <c r="A10" s="325"/>
      <c r="B10" s="328"/>
      <c r="C10" s="7" t="s">
        <v>7</v>
      </c>
      <c r="D10" s="323"/>
      <c r="E10" s="2"/>
      <c r="F10" s="5"/>
      <c r="G10" s="6"/>
      <c r="H10" s="6"/>
      <c r="I10" s="6"/>
    </row>
    <row r="11" spans="1:9" ht="27">
      <c r="A11" s="325"/>
      <c r="B11" s="328"/>
      <c r="C11" s="2" t="s">
        <v>16</v>
      </c>
      <c r="D11" s="26">
        <v>4</v>
      </c>
      <c r="E11" s="2"/>
      <c r="F11" s="5"/>
      <c r="G11" s="6"/>
      <c r="H11" s="6"/>
      <c r="I11" s="6"/>
    </row>
    <row r="12" spans="1:9" ht="27">
      <c r="A12" s="325"/>
      <c r="B12" s="328"/>
      <c r="C12" s="2" t="s">
        <v>14</v>
      </c>
      <c r="D12" s="26">
        <v>7</v>
      </c>
      <c r="E12" s="2"/>
      <c r="F12" s="5"/>
      <c r="G12" s="6"/>
      <c r="H12" s="6"/>
      <c r="I12" s="6"/>
    </row>
    <row r="13" spans="1:9">
      <c r="A13" s="325"/>
      <c r="B13" s="328"/>
      <c r="C13" s="2" t="s">
        <v>15</v>
      </c>
      <c r="D13" s="26">
        <v>8</v>
      </c>
      <c r="E13" s="2"/>
      <c r="F13" s="5"/>
      <c r="G13" s="6"/>
      <c r="H13" s="6"/>
      <c r="I13" s="6"/>
    </row>
    <row r="14" spans="1:9" ht="94.5">
      <c r="A14" s="326"/>
      <c r="B14" s="329"/>
      <c r="C14" s="2" t="s">
        <v>17</v>
      </c>
      <c r="D14" s="26"/>
      <c r="E14" s="2"/>
      <c r="F14" s="5"/>
      <c r="G14" s="6"/>
      <c r="H14" s="6"/>
      <c r="I14" s="6"/>
    </row>
    <row r="15" spans="1:9" ht="15" customHeight="1">
      <c r="A15" s="317" t="s">
        <v>11</v>
      </c>
      <c r="B15" s="318"/>
      <c r="C15" s="330"/>
      <c r="D15" s="25"/>
      <c r="E15" s="22"/>
      <c r="F15" s="23"/>
      <c r="G15" s="24"/>
      <c r="H15" s="24"/>
      <c r="I15" s="24"/>
    </row>
    <row r="16" spans="1:9" ht="33.75" customHeight="1">
      <c r="A16" s="319">
        <v>2</v>
      </c>
      <c r="B16" s="322" t="s">
        <v>20</v>
      </c>
      <c r="C16" s="279" t="s">
        <v>163</v>
      </c>
      <c r="D16" s="279"/>
      <c r="E16" s="279" t="s">
        <v>41</v>
      </c>
      <c r="F16" s="342">
        <v>1</v>
      </c>
      <c r="G16" s="345">
        <v>121000</v>
      </c>
      <c r="H16" s="345">
        <v>29040</v>
      </c>
      <c r="I16" s="345">
        <v>150040</v>
      </c>
    </row>
    <row r="17" spans="1:9" ht="19.5" customHeight="1">
      <c r="A17" s="320"/>
      <c r="B17" s="323"/>
      <c r="C17" s="280"/>
      <c r="D17" s="280"/>
      <c r="E17" s="280"/>
      <c r="F17" s="343"/>
      <c r="G17" s="346"/>
      <c r="H17" s="346"/>
      <c r="I17" s="346"/>
    </row>
    <row r="18" spans="1:9" ht="42" hidden="1" customHeight="1">
      <c r="A18" s="320"/>
      <c r="B18" s="323"/>
      <c r="C18" s="280"/>
      <c r="D18" s="280">
        <v>10</v>
      </c>
      <c r="E18" s="280" t="s">
        <v>41</v>
      </c>
      <c r="F18" s="343"/>
      <c r="G18" s="346"/>
      <c r="H18" s="346"/>
      <c r="I18" s="346"/>
    </row>
    <row r="19" spans="1:9" hidden="1">
      <c r="A19" s="321"/>
      <c r="B19" s="323"/>
      <c r="C19" s="281"/>
      <c r="D19" s="281"/>
      <c r="E19" s="281"/>
      <c r="F19" s="344"/>
      <c r="G19" s="347"/>
      <c r="H19" s="347"/>
      <c r="I19" s="347"/>
    </row>
    <row r="20" spans="1:9" ht="15" customHeight="1">
      <c r="A20" s="317" t="s">
        <v>10</v>
      </c>
      <c r="B20" s="318"/>
      <c r="C20" s="318"/>
      <c r="D20" s="318"/>
      <c r="E20" s="63"/>
      <c r="F20" s="63"/>
      <c r="G20" s="24"/>
      <c r="H20" s="24"/>
      <c r="I20" s="24"/>
    </row>
    <row r="21" spans="1:9">
      <c r="A21" s="8"/>
      <c r="B21" s="8"/>
      <c r="C21" s="62" t="s">
        <v>44</v>
      </c>
      <c r="D21" s="8"/>
      <c r="E21" s="2"/>
      <c r="F21" s="5"/>
      <c r="G21" s="6"/>
      <c r="H21" s="6"/>
      <c r="I21" s="20"/>
    </row>
    <row r="22" spans="1:9">
      <c r="A22" s="8"/>
      <c r="B22" s="8"/>
      <c r="C22" s="62" t="s">
        <v>45</v>
      </c>
      <c r="D22" s="8"/>
      <c r="E22" s="2"/>
      <c r="F22" s="5"/>
      <c r="G22" s="6"/>
      <c r="H22" s="6"/>
      <c r="I22" s="20"/>
    </row>
    <row r="23" spans="1:9">
      <c r="A23" s="8"/>
      <c r="B23" s="2"/>
      <c r="C23" s="62" t="s">
        <v>46</v>
      </c>
      <c r="D23" s="2"/>
      <c r="E23" s="2"/>
      <c r="F23" s="5"/>
      <c r="G23" s="6"/>
      <c r="H23" s="6"/>
      <c r="I23" s="20"/>
    </row>
    <row r="24" spans="1:9">
      <c r="A24" s="8"/>
      <c r="B24" s="2"/>
      <c r="C24" s="2"/>
      <c r="D24" s="2"/>
      <c r="E24" s="8"/>
      <c r="F24" s="5"/>
      <c r="G24" s="6"/>
      <c r="H24" s="6"/>
      <c r="I24" s="20"/>
    </row>
    <row r="25" spans="1:9">
      <c r="A25" s="9"/>
      <c r="B25" s="10"/>
      <c r="C25" s="10"/>
      <c r="D25" s="10"/>
      <c r="E25" s="9"/>
      <c r="F25" s="11"/>
      <c r="G25" s="12"/>
    </row>
    <row r="26" spans="1:9">
      <c r="A26" s="9"/>
      <c r="B26" s="10"/>
      <c r="C26" s="10"/>
      <c r="D26" s="10"/>
      <c r="E26" s="10"/>
      <c r="F26" s="12"/>
      <c r="G26" s="13"/>
    </row>
    <row r="27" spans="1:9">
      <c r="A27" s="9"/>
      <c r="B27" s="10"/>
      <c r="C27" s="10"/>
      <c r="D27" s="10"/>
      <c r="E27" s="10"/>
      <c r="F27" s="12"/>
      <c r="G27" s="13"/>
    </row>
    <row r="28" spans="1:9">
      <c r="A28" s="9"/>
      <c r="B28" s="10"/>
      <c r="C28" s="10"/>
      <c r="D28" s="10"/>
      <c r="E28" s="10"/>
      <c r="F28" s="12"/>
      <c r="G28" s="13"/>
    </row>
    <row r="29" spans="1:9">
      <c r="A29" s="9"/>
      <c r="B29" s="9"/>
      <c r="C29" s="9"/>
      <c r="D29" s="9"/>
      <c r="E29" s="10"/>
      <c r="F29" s="12"/>
      <c r="G29" s="13"/>
    </row>
    <row r="30" spans="1:9">
      <c r="A30" s="9"/>
      <c r="B30" s="10"/>
      <c r="C30" s="10"/>
      <c r="D30" s="10"/>
      <c r="E30" s="10"/>
      <c r="F30" s="12"/>
      <c r="G30" s="13"/>
    </row>
    <row r="31" spans="1:9">
      <c r="A31" s="9"/>
      <c r="B31" s="9"/>
      <c r="C31" s="9"/>
      <c r="D31" s="9"/>
      <c r="E31" s="10"/>
      <c r="F31" s="10"/>
      <c r="G31" s="13"/>
    </row>
    <row r="32" spans="1:9">
      <c r="A32" s="9"/>
      <c r="B32" s="9"/>
      <c r="C32" s="9"/>
      <c r="D32" s="9"/>
      <c r="E32" s="10"/>
      <c r="F32" s="10"/>
      <c r="G32" s="13"/>
    </row>
    <row r="33" spans="1:8">
      <c r="A33" s="9"/>
      <c r="B33" s="9"/>
      <c r="C33" s="9"/>
      <c r="D33" s="9"/>
      <c r="E33" s="10"/>
      <c r="F33" s="10"/>
      <c r="G33" s="13"/>
    </row>
    <row r="34" spans="1:8">
      <c r="A34" s="9"/>
      <c r="B34" s="9"/>
      <c r="C34" s="9"/>
      <c r="D34" s="9"/>
      <c r="E34" s="10"/>
      <c r="F34" s="10"/>
      <c r="G34" s="13"/>
    </row>
    <row r="35" spans="1:8">
      <c r="A35" s="9"/>
      <c r="B35" s="9"/>
      <c r="C35" s="9"/>
      <c r="D35" s="9"/>
      <c r="E35" s="10"/>
      <c r="F35" s="10"/>
      <c r="G35" s="13"/>
    </row>
    <row r="36" spans="1:8">
      <c r="A36" s="9"/>
      <c r="B36" s="10"/>
      <c r="C36" s="10"/>
      <c r="D36" s="10"/>
      <c r="E36" s="9"/>
      <c r="F36" s="11"/>
      <c r="G36" s="12"/>
    </row>
    <row r="37" spans="1:8">
      <c r="A37" s="9"/>
      <c r="B37" s="10"/>
      <c r="C37" s="10"/>
      <c r="D37" s="10"/>
      <c r="E37" s="10"/>
      <c r="F37" s="10"/>
      <c r="G37" s="13"/>
    </row>
    <row r="38" spans="1:8">
      <c r="A38" s="9"/>
      <c r="B38" s="10"/>
      <c r="C38" s="10"/>
      <c r="D38" s="10"/>
      <c r="E38" s="10"/>
      <c r="F38" s="10"/>
      <c r="G38" s="13"/>
    </row>
    <row r="39" spans="1:8">
      <c r="A39" s="9"/>
      <c r="B39" s="9"/>
      <c r="C39" s="9"/>
      <c r="D39" s="9"/>
      <c r="E39" s="10"/>
      <c r="F39" s="10"/>
      <c r="G39" s="13"/>
    </row>
    <row r="40" spans="1:8">
      <c r="A40" s="9"/>
      <c r="B40" s="10"/>
      <c r="C40" s="10"/>
      <c r="D40" s="10"/>
      <c r="E40" s="10"/>
      <c r="F40" s="10"/>
      <c r="G40" s="13"/>
    </row>
    <row r="41" spans="1:8">
      <c r="A41" s="9"/>
      <c r="B41" s="10"/>
      <c r="C41" s="10"/>
      <c r="D41" s="10"/>
      <c r="E41" s="9"/>
      <c r="F41" s="11"/>
      <c r="G41" s="12"/>
    </row>
    <row r="42" spans="1:8">
      <c r="A42" s="10"/>
      <c r="B42" s="10"/>
      <c r="C42" s="10"/>
      <c r="D42" s="10"/>
      <c r="E42" s="10"/>
      <c r="F42" s="10"/>
      <c r="G42" s="13"/>
      <c r="H42" s="14"/>
    </row>
    <row r="43" spans="1:8">
      <c r="A43" s="9"/>
      <c r="B43" s="10"/>
      <c r="C43" s="10"/>
      <c r="D43" s="10"/>
      <c r="E43" s="10"/>
      <c r="F43" s="10"/>
      <c r="G43" s="13"/>
    </row>
    <row r="44" spans="1:8">
      <c r="A44" s="9"/>
      <c r="B44" s="10"/>
      <c r="C44" s="10"/>
      <c r="D44" s="10"/>
      <c r="E44" s="10"/>
      <c r="F44" s="10"/>
      <c r="G44" s="13"/>
    </row>
    <row r="45" spans="1:8">
      <c r="A45" s="9"/>
      <c r="B45" s="10"/>
      <c r="C45" s="10"/>
      <c r="D45" s="10"/>
      <c r="E45" s="10"/>
      <c r="F45" s="10"/>
      <c r="G45" s="13"/>
    </row>
    <row r="46" spans="1:8">
      <c r="A46" s="9"/>
      <c r="B46" s="9"/>
      <c r="C46" s="9"/>
      <c r="D46" s="9"/>
      <c r="E46" s="10"/>
      <c r="F46" s="10"/>
      <c r="G46" s="13"/>
    </row>
    <row r="47" spans="1:8">
      <c r="A47" s="9"/>
      <c r="B47" s="10"/>
      <c r="C47" s="10"/>
      <c r="D47" s="10"/>
      <c r="E47" s="9"/>
      <c r="F47" s="11"/>
      <c r="G47" s="12"/>
    </row>
    <row r="48" spans="1:8">
      <c r="A48" s="9"/>
      <c r="B48" s="10"/>
      <c r="C48" s="10"/>
      <c r="D48" s="10"/>
      <c r="E48" s="10"/>
      <c r="F48" s="10"/>
      <c r="G48" s="13"/>
    </row>
    <row r="49" spans="1:7">
      <c r="A49" s="9"/>
      <c r="B49" s="10"/>
      <c r="C49" s="10"/>
      <c r="D49" s="10"/>
      <c r="E49" s="10"/>
      <c r="F49" s="10"/>
      <c r="G49" s="13"/>
    </row>
    <row r="50" spans="1:7">
      <c r="A50" s="9"/>
      <c r="B50" s="10"/>
      <c r="C50" s="10"/>
      <c r="D50" s="10"/>
      <c r="E50" s="10"/>
      <c r="F50" s="10"/>
      <c r="G50" s="13"/>
    </row>
    <row r="51" spans="1:7">
      <c r="A51" s="9"/>
      <c r="B51" s="9"/>
      <c r="C51" s="9"/>
      <c r="D51" s="9"/>
      <c r="E51" s="10"/>
      <c r="F51" s="10"/>
      <c r="G51" s="13"/>
    </row>
    <row r="52" spans="1:7">
      <c r="A52" s="9"/>
      <c r="B52" s="9"/>
      <c r="C52" s="9"/>
      <c r="D52" s="9"/>
      <c r="E52" s="10"/>
      <c r="F52" s="10"/>
      <c r="G52" s="13"/>
    </row>
    <row r="53" spans="1:7">
      <c r="A53" s="9"/>
      <c r="B53" s="9"/>
      <c r="C53" s="9"/>
      <c r="D53" s="9"/>
      <c r="E53" s="10"/>
      <c r="F53" s="10"/>
      <c r="G53" s="13"/>
    </row>
    <row r="54" spans="1:7">
      <c r="A54" s="9"/>
      <c r="B54" s="9"/>
      <c r="C54" s="9"/>
      <c r="D54" s="9"/>
      <c r="E54" s="10"/>
      <c r="F54" s="10"/>
      <c r="G54" s="13"/>
    </row>
    <row r="55" spans="1:7">
      <c r="A55" s="9"/>
      <c r="B55" s="9"/>
      <c r="C55" s="9"/>
      <c r="D55" s="9"/>
      <c r="E55" s="10"/>
      <c r="F55" s="10"/>
      <c r="G55" s="13"/>
    </row>
    <row r="56" spans="1:7">
      <c r="A56" s="9"/>
      <c r="B56" s="15"/>
      <c r="C56" s="15"/>
      <c r="D56" s="15"/>
      <c r="E56" s="9"/>
      <c r="F56" s="11"/>
      <c r="G56" s="12"/>
    </row>
    <row r="57" spans="1:7">
      <c r="A57" s="9"/>
      <c r="B57" s="15"/>
      <c r="C57" s="15"/>
      <c r="D57" s="15"/>
      <c r="E57" s="9"/>
      <c r="F57" s="11"/>
      <c r="G57" s="16"/>
    </row>
    <row r="58" spans="1:7">
      <c r="A58" s="17"/>
      <c r="B58" s="18"/>
      <c r="C58" s="18"/>
      <c r="D58" s="18"/>
      <c r="E58" s="18"/>
      <c r="F58" s="18"/>
      <c r="G58" s="18"/>
    </row>
    <row r="59" spans="1:7">
      <c r="B59" s="18"/>
      <c r="C59" s="18"/>
      <c r="D59" s="18"/>
      <c r="E59" s="18"/>
      <c r="F59" s="18"/>
      <c r="G59" s="18"/>
    </row>
    <row r="60" spans="1:7">
      <c r="B60" s="18"/>
      <c r="C60" s="18"/>
      <c r="D60" s="18"/>
      <c r="E60" s="18"/>
      <c r="F60" s="18"/>
      <c r="G60" s="18"/>
    </row>
    <row r="61" spans="1:7">
      <c r="B61" s="18"/>
      <c r="C61" s="18"/>
      <c r="D61" s="18"/>
      <c r="E61" s="18"/>
      <c r="F61" s="18"/>
      <c r="G61" s="18"/>
    </row>
    <row r="62" spans="1:7">
      <c r="B62" s="18"/>
      <c r="C62" s="18"/>
      <c r="D62" s="18"/>
      <c r="E62" s="18"/>
      <c r="F62" s="18"/>
      <c r="G62" s="18"/>
    </row>
    <row r="63" spans="1:7">
      <c r="B63" s="18"/>
      <c r="C63" s="18"/>
      <c r="D63" s="18"/>
      <c r="E63" s="18"/>
      <c r="F63" s="18"/>
      <c r="G63" s="18"/>
    </row>
    <row r="64" spans="1:7">
      <c r="B64" s="18"/>
      <c r="C64" s="18"/>
      <c r="D64" s="18"/>
      <c r="E64" s="18"/>
      <c r="F64" s="18"/>
      <c r="G64" s="18"/>
    </row>
    <row r="65" spans="2:7">
      <c r="B65" s="14"/>
      <c r="C65" s="14"/>
      <c r="D65" s="14"/>
      <c r="E65" s="14"/>
      <c r="F65" s="14"/>
      <c r="G65" s="14"/>
    </row>
    <row r="66" spans="2:7">
      <c r="B66" s="14"/>
      <c r="C66" s="14"/>
      <c r="D66" s="14"/>
      <c r="E66" s="14"/>
      <c r="F66" s="14"/>
      <c r="G66" s="14"/>
    </row>
    <row r="67" spans="2:7">
      <c r="B67" s="14"/>
      <c r="C67" s="14"/>
      <c r="D67" s="14"/>
      <c r="E67" s="14"/>
      <c r="F67" s="14"/>
      <c r="G67" s="14"/>
    </row>
    <row r="68" spans="2:7">
      <c r="B68" s="14"/>
      <c r="C68" s="14"/>
      <c r="D68" s="14"/>
      <c r="E68" s="14"/>
      <c r="F68" s="14"/>
      <c r="G68" s="14"/>
    </row>
  </sheetData>
  <mergeCells count="19">
    <mergeCell ref="E16:E19"/>
    <mergeCell ref="F16:F19"/>
    <mergeCell ref="G16:G19"/>
    <mergeCell ref="H16:H19"/>
    <mergeCell ref="I16:I19"/>
    <mergeCell ref="A16:A19"/>
    <mergeCell ref="B16:B19"/>
    <mergeCell ref="A20:D20"/>
    <mergeCell ref="C16:C19"/>
    <mergeCell ref="D16:D19"/>
    <mergeCell ref="B2:B4"/>
    <mergeCell ref="C2:C4"/>
    <mergeCell ref="D2:D4"/>
    <mergeCell ref="E2:I3"/>
    <mergeCell ref="A15:C15"/>
    <mergeCell ref="A6:A14"/>
    <mergeCell ref="B6:B14"/>
    <mergeCell ref="D7:D10"/>
    <mergeCell ref="A2:A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2:N43"/>
  <sheetViews>
    <sheetView workbookViewId="0">
      <selection activeCell="E31" sqref="E31"/>
    </sheetView>
  </sheetViews>
  <sheetFormatPr defaultRowHeight="15"/>
  <cols>
    <col min="1" max="1" width="5.85546875" customWidth="1"/>
    <col min="2" max="2" width="58.5703125" customWidth="1"/>
    <col min="3" max="3" width="18.140625" customWidth="1"/>
    <col min="4" max="4" width="18.85546875" customWidth="1"/>
    <col min="5" max="5" width="25.42578125" style="17" customWidth="1"/>
    <col min="6" max="6" width="9.140625" style="17" customWidth="1"/>
    <col min="7" max="13" width="9.140625" style="17"/>
  </cols>
  <sheetData>
    <row r="2" spans="1:14" ht="20.25" customHeight="1"/>
    <row r="3" spans="1:14" ht="16.5">
      <c r="A3" s="201" t="s">
        <v>139</v>
      </c>
      <c r="B3" s="201"/>
      <c r="C3" s="202"/>
      <c r="D3" s="203"/>
      <c r="E3" s="204"/>
      <c r="F3" s="205"/>
      <c r="G3" s="206"/>
      <c r="H3" s="205"/>
    </row>
    <row r="4" spans="1:14" ht="15.75" customHeight="1">
      <c r="A4" s="207"/>
      <c r="B4" s="207"/>
      <c r="C4" s="208"/>
      <c r="D4" s="112"/>
      <c r="E4" s="104"/>
      <c r="M4" s="206"/>
      <c r="N4" s="209"/>
    </row>
    <row r="5" spans="1:14" ht="15.75" customHeight="1">
      <c r="A5" s="352" t="s">
        <v>86</v>
      </c>
      <c r="B5" s="354" t="s">
        <v>87</v>
      </c>
      <c r="C5" s="356" t="s">
        <v>119</v>
      </c>
      <c r="D5" s="356"/>
      <c r="E5" s="356"/>
      <c r="G5" s="210"/>
      <c r="J5" s="205"/>
      <c r="K5" s="206"/>
      <c r="L5" s="205"/>
      <c r="M5" s="206"/>
      <c r="N5" s="209"/>
    </row>
    <row r="6" spans="1:14" ht="30">
      <c r="A6" s="353"/>
      <c r="B6" s="355"/>
      <c r="C6" s="249" t="s">
        <v>202</v>
      </c>
      <c r="D6" s="249" t="s">
        <v>4</v>
      </c>
      <c r="E6" s="249" t="s">
        <v>203</v>
      </c>
      <c r="F6" s="211"/>
      <c r="G6" s="211"/>
      <c r="H6" s="211"/>
      <c r="I6" s="211"/>
      <c r="J6" s="211"/>
    </row>
    <row r="7" spans="1:14" ht="12" customHeight="1">
      <c r="A7" s="95">
        <v>0</v>
      </c>
      <c r="B7" s="117">
        <v>1</v>
      </c>
      <c r="C7" s="115">
        <v>2</v>
      </c>
      <c r="D7" s="115">
        <v>3</v>
      </c>
      <c r="E7" s="212" t="s">
        <v>120</v>
      </c>
      <c r="F7" s="211"/>
      <c r="G7" s="211"/>
      <c r="H7" s="211"/>
      <c r="I7" s="211"/>
      <c r="J7" s="211"/>
    </row>
    <row r="8" spans="1:14" ht="15.75" customHeight="1">
      <c r="A8" s="357" t="s">
        <v>121</v>
      </c>
      <c r="B8" s="357"/>
      <c r="C8" s="357"/>
      <c r="D8" s="357"/>
      <c r="E8" s="357"/>
      <c r="F8" s="211"/>
      <c r="G8" s="211"/>
      <c r="H8" s="211"/>
      <c r="I8" s="211"/>
      <c r="J8" s="211"/>
    </row>
    <row r="9" spans="1:14" ht="17.25" customHeight="1">
      <c r="A9" s="213">
        <v>1</v>
      </c>
      <c r="B9" s="222" t="s">
        <v>126</v>
      </c>
      <c r="C9" s="220"/>
      <c r="D9" s="220"/>
      <c r="E9" s="221"/>
      <c r="F9" s="128"/>
    </row>
    <row r="10" spans="1:14" ht="43.5" customHeight="1">
      <c r="A10" s="214">
        <v>2</v>
      </c>
      <c r="B10" s="222" t="s">
        <v>127</v>
      </c>
      <c r="C10" s="221"/>
      <c r="D10" s="221"/>
      <c r="E10" s="221"/>
    </row>
    <row r="11" spans="1:14" ht="37.5" customHeight="1">
      <c r="A11" s="213">
        <v>3</v>
      </c>
      <c r="B11" s="222" t="s">
        <v>128</v>
      </c>
      <c r="C11" s="221"/>
      <c r="D11" s="221"/>
      <c r="E11" s="221"/>
    </row>
    <row r="12" spans="1:14" ht="26.25" customHeight="1">
      <c r="A12" s="214">
        <v>4</v>
      </c>
      <c r="B12" s="222" t="s">
        <v>130</v>
      </c>
      <c r="C12" s="221"/>
      <c r="D12" s="221"/>
      <c r="E12" s="221"/>
    </row>
    <row r="13" spans="1:14" ht="31.5" customHeight="1">
      <c r="A13" s="213">
        <v>5</v>
      </c>
      <c r="B13" s="223" t="s">
        <v>122</v>
      </c>
      <c r="C13" s="221"/>
      <c r="D13" s="221"/>
      <c r="E13" s="221"/>
    </row>
    <row r="14" spans="1:14" ht="30" customHeight="1">
      <c r="A14" s="214">
        <v>6</v>
      </c>
      <c r="B14" s="223" t="s">
        <v>123</v>
      </c>
      <c r="C14" s="221"/>
      <c r="D14" s="221"/>
      <c r="E14" s="221"/>
    </row>
    <row r="15" spans="1:14" ht="26.25" customHeight="1">
      <c r="A15" s="213">
        <v>7</v>
      </c>
      <c r="B15" s="223" t="s">
        <v>131</v>
      </c>
      <c r="C15" s="221"/>
      <c r="D15" s="221"/>
      <c r="E15" s="221"/>
    </row>
    <row r="16" spans="1:14" ht="25.5" customHeight="1">
      <c r="A16" s="214">
        <v>8</v>
      </c>
      <c r="B16" s="223" t="s">
        <v>113</v>
      </c>
      <c r="C16" s="221"/>
      <c r="D16" s="221"/>
      <c r="E16" s="221"/>
    </row>
    <row r="17" spans="1:5" ht="38.25" customHeight="1">
      <c r="A17" s="213">
        <v>9</v>
      </c>
      <c r="B17" s="223" t="s">
        <v>129</v>
      </c>
      <c r="C17" s="221"/>
      <c r="D17" s="221"/>
      <c r="E17" s="221"/>
    </row>
    <row r="18" spans="1:5" ht="29.25" customHeight="1">
      <c r="A18" s="214">
        <v>10</v>
      </c>
      <c r="B18" s="223" t="s">
        <v>124</v>
      </c>
      <c r="C18" s="221"/>
      <c r="D18" s="221"/>
      <c r="E18" s="221"/>
    </row>
    <row r="19" spans="1:5" ht="15.75" customHeight="1">
      <c r="A19" s="358" t="s">
        <v>125</v>
      </c>
      <c r="B19" s="359"/>
      <c r="C19" s="224"/>
      <c r="D19" s="224"/>
      <c r="E19" s="224"/>
    </row>
    <row r="20" spans="1:5" ht="15.75" customHeight="1">
      <c r="A20" s="112"/>
      <c r="B20" s="215"/>
      <c r="C20" s="112"/>
      <c r="D20" s="112"/>
      <c r="E20" s="104"/>
    </row>
    <row r="21" spans="1:5" ht="12.75" customHeight="1">
      <c r="A21" s="352" t="s">
        <v>86</v>
      </c>
      <c r="B21" s="354" t="s">
        <v>87</v>
      </c>
      <c r="C21" s="360" t="s">
        <v>88</v>
      </c>
      <c r="D21" s="348" t="s">
        <v>89</v>
      </c>
      <c r="E21" s="360" t="s">
        <v>159</v>
      </c>
    </row>
    <row r="22" spans="1:5" ht="21.75" customHeight="1">
      <c r="A22" s="353"/>
      <c r="B22" s="355"/>
      <c r="C22" s="360"/>
      <c r="D22" s="349"/>
      <c r="E22" s="360"/>
    </row>
    <row r="23" spans="1:5" ht="14.25" customHeight="1">
      <c r="A23" s="95">
        <v>0</v>
      </c>
      <c r="B23" s="117">
        <v>1</v>
      </c>
      <c r="C23" s="96">
        <v>2</v>
      </c>
      <c r="D23" s="96">
        <v>3</v>
      </c>
      <c r="E23" s="97" t="s">
        <v>91</v>
      </c>
    </row>
    <row r="24" spans="1:5" ht="14.25" customHeight="1">
      <c r="A24" s="95"/>
      <c r="B24" s="218" t="s">
        <v>92</v>
      </c>
      <c r="C24" s="216"/>
      <c r="D24" s="98"/>
      <c r="E24" s="99"/>
    </row>
    <row r="25" spans="1:5" ht="15.75" customHeight="1">
      <c r="A25" s="99"/>
      <c r="B25" s="219" t="s">
        <v>93</v>
      </c>
      <c r="C25" s="100"/>
      <c r="D25" s="101"/>
      <c r="E25" s="99"/>
    </row>
    <row r="26" spans="1:5" ht="15.75" customHeight="1">
      <c r="A26" s="99"/>
      <c r="B26" s="219" t="s">
        <v>94</v>
      </c>
      <c r="C26" s="225"/>
      <c r="D26" s="101"/>
      <c r="E26" s="99"/>
    </row>
    <row r="27" spans="1:5" ht="15.75">
      <c r="A27" s="99"/>
      <c r="B27" s="102"/>
      <c r="C27" s="103"/>
      <c r="D27" s="101"/>
      <c r="E27" s="104"/>
    </row>
    <row r="28" spans="1:5" ht="15.75">
      <c r="A28" s="99"/>
      <c r="B28" s="354" t="s">
        <v>87</v>
      </c>
      <c r="C28" s="360" t="s">
        <v>88</v>
      </c>
      <c r="D28" s="361" t="s">
        <v>89</v>
      </c>
      <c r="E28" s="104"/>
    </row>
    <row r="29" spans="1:5" ht="15.75">
      <c r="A29" s="99"/>
      <c r="B29" s="355"/>
      <c r="C29" s="360"/>
      <c r="D29" s="361"/>
      <c r="E29" s="104"/>
    </row>
    <row r="30" spans="1:5" ht="15.75">
      <c r="A30" s="99"/>
      <c r="B30" s="116" t="s">
        <v>95</v>
      </c>
      <c r="C30" s="105">
        <v>1</v>
      </c>
      <c r="D30" s="106">
        <v>2</v>
      </c>
      <c r="E30" s="104"/>
    </row>
    <row r="31" spans="1:5" ht="15.75" customHeight="1">
      <c r="A31" s="99"/>
      <c r="B31" s="219" t="s">
        <v>96</v>
      </c>
      <c r="C31" s="107"/>
      <c r="D31" s="107"/>
      <c r="E31" s="108"/>
    </row>
    <row r="32" spans="1:5" ht="15.75">
      <c r="A32" s="104"/>
      <c r="B32" s="219" t="s">
        <v>97</v>
      </c>
      <c r="C32" s="351"/>
      <c r="D32" s="351"/>
      <c r="E32" s="104"/>
    </row>
    <row r="33" spans="1:5" ht="15.75">
      <c r="A33" s="104"/>
      <c r="B33" s="109"/>
      <c r="C33" s="110"/>
      <c r="D33" s="110"/>
      <c r="E33" s="104"/>
    </row>
    <row r="34" spans="1:5" ht="15.75">
      <c r="A34" s="104"/>
      <c r="B34" s="109"/>
      <c r="C34" s="110"/>
      <c r="D34" s="110"/>
      <c r="E34" s="104"/>
    </row>
    <row r="35" spans="1:5" ht="15" customHeight="1">
      <c r="A35" s="104"/>
      <c r="B35" s="109"/>
      <c r="C35" s="110"/>
      <c r="D35" s="110"/>
      <c r="E35" s="104"/>
    </row>
    <row r="36" spans="1:5" ht="15.75" customHeight="1">
      <c r="A36" s="111" t="s">
        <v>100</v>
      </c>
      <c r="B36" s="112"/>
      <c r="C36" s="112"/>
      <c r="D36" s="112"/>
      <c r="E36" s="104"/>
    </row>
    <row r="37" spans="1:5" ht="15.75" customHeight="1">
      <c r="A37" s="68" t="s">
        <v>101</v>
      </c>
      <c r="B37" s="68"/>
      <c r="C37" s="68"/>
      <c r="D37" s="68"/>
      <c r="E37" s="104"/>
    </row>
    <row r="38" spans="1:5" ht="15.75">
      <c r="A38" s="68" t="s">
        <v>102</v>
      </c>
      <c r="B38" s="68"/>
      <c r="C38" s="68"/>
      <c r="D38" s="68"/>
      <c r="E38" s="104"/>
    </row>
    <row r="39" spans="1:5" ht="15.75">
      <c r="A39" s="68" t="s">
        <v>103</v>
      </c>
      <c r="B39" s="113"/>
      <c r="C39" s="112"/>
      <c r="D39" s="112"/>
      <c r="E39" s="104"/>
    </row>
    <row r="40" spans="1:5" ht="42" customHeight="1">
      <c r="A40" s="68" t="s">
        <v>55</v>
      </c>
      <c r="B40" s="350" t="s">
        <v>56</v>
      </c>
      <c r="C40" s="350"/>
      <c r="D40" s="350"/>
    </row>
    <row r="41" spans="1:5" ht="52.5" customHeight="1">
      <c r="A41" s="69" t="s">
        <v>57</v>
      </c>
      <c r="B41" s="350" t="s">
        <v>58</v>
      </c>
      <c r="C41" s="350"/>
      <c r="D41" s="350"/>
    </row>
    <row r="42" spans="1:5" ht="41.25" customHeight="1">
      <c r="A42" s="114" t="s">
        <v>104</v>
      </c>
      <c r="B42" s="350" t="s">
        <v>132</v>
      </c>
      <c r="C42" s="350"/>
      <c r="D42" s="350"/>
    </row>
    <row r="43" spans="1:5" ht="16.5">
      <c r="A43" s="217"/>
      <c r="B43" s="217"/>
    </row>
  </sheetData>
  <mergeCells count="17">
    <mergeCell ref="E21:E22"/>
    <mergeCell ref="B28:B29"/>
    <mergeCell ref="C28:C29"/>
    <mergeCell ref="D28:D29"/>
    <mergeCell ref="A21:A22"/>
    <mergeCell ref="B21:B22"/>
    <mergeCell ref="C21:C22"/>
    <mergeCell ref="A5:A6"/>
    <mergeCell ref="B5:B6"/>
    <mergeCell ref="C5:E5"/>
    <mergeCell ref="A8:E8"/>
    <mergeCell ref="A19:B19"/>
    <mergeCell ref="D21:D22"/>
    <mergeCell ref="B42:D42"/>
    <mergeCell ref="C32:D32"/>
    <mergeCell ref="B40:D40"/>
    <mergeCell ref="B41:D41"/>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2:S16"/>
  <sheetViews>
    <sheetView workbookViewId="0">
      <selection activeCell="H9" sqref="H9"/>
    </sheetView>
  </sheetViews>
  <sheetFormatPr defaultRowHeight="15"/>
  <cols>
    <col min="1" max="1" width="3.42578125" customWidth="1"/>
    <col min="3" max="3" width="45.42578125" customWidth="1"/>
    <col min="4" max="4" width="26.5703125" customWidth="1"/>
    <col min="5" max="5" width="30.28515625" customWidth="1"/>
    <col min="6" max="6" width="18.7109375" customWidth="1"/>
  </cols>
  <sheetData>
    <row r="2" spans="1:19" ht="15.75">
      <c r="A2" s="70"/>
      <c r="B2" s="71" t="s">
        <v>140</v>
      </c>
      <c r="C2" s="71"/>
      <c r="D2" s="72"/>
      <c r="E2" s="70"/>
    </row>
    <row r="3" spans="1:19" ht="15.75" thickBot="1">
      <c r="A3" s="70"/>
      <c r="B3" s="70"/>
      <c r="C3" s="70"/>
      <c r="D3" s="70"/>
      <c r="E3" s="70"/>
    </row>
    <row r="4" spans="1:19" ht="27.75" customHeight="1" thickBot="1">
      <c r="A4" s="70"/>
      <c r="B4" s="73" t="s">
        <v>62</v>
      </c>
      <c r="C4" s="73" t="s">
        <v>63</v>
      </c>
      <c r="D4" s="73" t="s">
        <v>64</v>
      </c>
      <c r="E4" s="73" t="s">
        <v>65</v>
      </c>
    </row>
    <row r="5" spans="1:19" ht="26.25" thickBot="1">
      <c r="A5" s="70"/>
      <c r="B5" s="74">
        <v>1</v>
      </c>
      <c r="C5" s="75" t="s">
        <v>66</v>
      </c>
      <c r="D5" s="76"/>
      <c r="E5" s="77" t="s">
        <v>67</v>
      </c>
    </row>
    <row r="6" spans="1:19" ht="39" thickBot="1">
      <c r="A6" s="70"/>
      <c r="B6" s="74">
        <v>2</v>
      </c>
      <c r="C6" s="75" t="s">
        <v>68</v>
      </c>
      <c r="D6" s="76"/>
      <c r="E6" s="78" t="s">
        <v>188</v>
      </c>
    </row>
    <row r="7" spans="1:19" ht="39" thickBot="1">
      <c r="A7" s="70"/>
      <c r="B7" s="79">
        <v>3</v>
      </c>
      <c r="C7" s="75" t="s">
        <v>69</v>
      </c>
      <c r="D7" s="80"/>
      <c r="E7" s="78" t="s">
        <v>189</v>
      </c>
      <c r="F7" s="81"/>
    </row>
    <row r="8" spans="1:19" ht="26.25" thickBot="1">
      <c r="A8" s="70"/>
      <c r="B8" s="82">
        <v>4</v>
      </c>
      <c r="C8" s="83" t="s">
        <v>70</v>
      </c>
      <c r="D8" s="84"/>
      <c r="E8" s="78" t="s">
        <v>71</v>
      </c>
    </row>
    <row r="9" spans="1:19" ht="77.25" thickBot="1">
      <c r="A9" s="70"/>
      <c r="B9" s="82" t="s">
        <v>72</v>
      </c>
      <c r="C9" s="85" t="s">
        <v>73</v>
      </c>
      <c r="D9" s="86"/>
      <c r="E9" s="93" t="s">
        <v>136</v>
      </c>
      <c r="F9" s="87"/>
    </row>
    <row r="10" spans="1:19" ht="77.25" thickBot="1">
      <c r="A10" s="70"/>
      <c r="B10" s="82" t="s">
        <v>74</v>
      </c>
      <c r="C10" s="85" t="s">
        <v>75</v>
      </c>
      <c r="D10" s="86"/>
      <c r="E10" s="93" t="s">
        <v>137</v>
      </c>
      <c r="F10" s="87"/>
    </row>
    <row r="11" spans="1:19" ht="26.25" thickBot="1">
      <c r="A11" s="70"/>
      <c r="B11" s="82">
        <v>5</v>
      </c>
      <c r="C11" s="83" t="s">
        <v>76</v>
      </c>
      <c r="D11" s="84"/>
      <c r="E11" s="78" t="s">
        <v>77</v>
      </c>
      <c r="H11" s="70"/>
    </row>
    <row r="12" spans="1:19" ht="64.5" thickBot="1">
      <c r="A12" s="70"/>
      <c r="B12" s="82" t="s">
        <v>78</v>
      </c>
      <c r="C12" s="85" t="s">
        <v>73</v>
      </c>
      <c r="D12" s="88"/>
      <c r="E12" s="93" t="s">
        <v>134</v>
      </c>
    </row>
    <row r="13" spans="1:19" ht="64.5" thickBot="1">
      <c r="A13" s="70"/>
      <c r="B13" s="89" t="s">
        <v>79</v>
      </c>
      <c r="C13" s="90" t="s">
        <v>75</v>
      </c>
      <c r="D13" s="91"/>
      <c r="E13" s="94" t="s">
        <v>135</v>
      </c>
    </row>
    <row r="14" spans="1:19">
      <c r="A14" s="70"/>
      <c r="B14" s="70"/>
      <c r="C14" s="70"/>
      <c r="D14" s="70"/>
      <c r="E14" s="70"/>
    </row>
    <row r="15" spans="1:19" ht="54" customHeight="1">
      <c r="A15" s="362" t="s">
        <v>80</v>
      </c>
      <c r="B15" s="362"/>
      <c r="C15" s="362"/>
      <c r="D15" s="362"/>
      <c r="E15" s="362"/>
      <c r="F15" s="68"/>
      <c r="G15" s="68"/>
      <c r="H15" s="68"/>
      <c r="I15" s="68"/>
      <c r="J15" s="68"/>
      <c r="K15" s="68"/>
      <c r="L15" s="68"/>
      <c r="M15" s="68"/>
      <c r="N15" s="68"/>
      <c r="O15" s="68"/>
      <c r="P15" s="68"/>
      <c r="Q15" s="68"/>
      <c r="R15" s="68"/>
      <c r="S15" s="68"/>
    </row>
    <row r="16" spans="1:19" ht="54" customHeight="1">
      <c r="A16" s="362" t="s">
        <v>81</v>
      </c>
      <c r="B16" s="362"/>
      <c r="C16" s="362"/>
      <c r="D16" s="362"/>
      <c r="E16" s="362"/>
    </row>
  </sheetData>
  <mergeCells count="2">
    <mergeCell ref="A15:E15"/>
    <mergeCell ref="A16:E16"/>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3:F22"/>
  <sheetViews>
    <sheetView workbookViewId="0">
      <selection activeCell="J16" sqref="J16"/>
    </sheetView>
  </sheetViews>
  <sheetFormatPr defaultRowHeight="15"/>
  <cols>
    <col min="2" max="2" width="24.85546875" customWidth="1"/>
    <col min="3" max="3" width="12.5703125" customWidth="1"/>
    <col min="4" max="4" width="38.28515625" customWidth="1"/>
    <col min="5" max="5" width="17.140625" customWidth="1"/>
    <col min="6" max="6" width="77.5703125" customWidth="1"/>
    <col min="7" max="7" width="21.85546875" customWidth="1"/>
  </cols>
  <sheetData>
    <row r="3" spans="1:6" ht="16.5">
      <c r="A3" s="229" t="s">
        <v>214</v>
      </c>
      <c r="B3" s="230"/>
      <c r="C3" s="230"/>
      <c r="D3" s="230"/>
      <c r="E3" s="230"/>
      <c r="F3" s="230"/>
    </row>
    <row r="4" spans="1:6" ht="16.5">
      <c r="A4" s="229"/>
      <c r="B4" s="230"/>
      <c r="C4" s="230"/>
      <c r="D4" s="230"/>
      <c r="E4" s="230"/>
      <c r="F4" s="230"/>
    </row>
    <row r="5" spans="1:6" ht="30">
      <c r="A5" s="120" t="s">
        <v>141</v>
      </c>
      <c r="B5" s="120" t="s">
        <v>142</v>
      </c>
      <c r="C5" s="120" t="s">
        <v>143</v>
      </c>
      <c r="D5" s="120" t="s">
        <v>144</v>
      </c>
      <c r="E5" s="120" t="s">
        <v>145</v>
      </c>
      <c r="F5" s="120" t="s">
        <v>146</v>
      </c>
    </row>
    <row r="6" spans="1:6" ht="36.75" customHeight="1">
      <c r="A6" s="367">
        <v>1</v>
      </c>
      <c r="B6" s="367" t="s">
        <v>147</v>
      </c>
      <c r="C6" s="231">
        <v>119</v>
      </c>
      <c r="D6" s="367" t="s">
        <v>148</v>
      </c>
      <c r="E6" s="271" t="s">
        <v>149</v>
      </c>
      <c r="F6" s="232" t="s">
        <v>204</v>
      </c>
    </row>
    <row r="7" spans="1:6" ht="45.75" customHeight="1">
      <c r="A7" s="367"/>
      <c r="B7" s="367"/>
      <c r="C7" s="231">
        <v>119</v>
      </c>
      <c r="D7" s="367"/>
      <c r="E7" s="271" t="s">
        <v>150</v>
      </c>
      <c r="F7" s="232" t="s">
        <v>205</v>
      </c>
    </row>
    <row r="8" spans="1:6">
      <c r="A8" s="367">
        <v>2</v>
      </c>
      <c r="B8" s="367" t="s">
        <v>151</v>
      </c>
      <c r="C8" s="231">
        <v>1</v>
      </c>
      <c r="D8" s="367" t="s">
        <v>152</v>
      </c>
      <c r="E8" s="271" t="s">
        <v>149</v>
      </c>
      <c r="F8" s="232" t="s">
        <v>206</v>
      </c>
    </row>
    <row r="9" spans="1:6">
      <c r="A9" s="367"/>
      <c r="B9" s="367"/>
      <c r="C9" s="231">
        <v>1</v>
      </c>
      <c r="D9" s="367"/>
      <c r="E9" s="271" t="s">
        <v>150</v>
      </c>
      <c r="F9" s="232" t="s">
        <v>205</v>
      </c>
    </row>
    <row r="10" spans="1:6">
      <c r="A10" s="367">
        <v>3</v>
      </c>
      <c r="B10" s="367" t="s">
        <v>153</v>
      </c>
      <c r="C10" s="231">
        <v>7</v>
      </c>
      <c r="D10" s="368" t="s">
        <v>154</v>
      </c>
      <c r="E10" s="271" t="s">
        <v>149</v>
      </c>
      <c r="F10" s="232" t="s">
        <v>207</v>
      </c>
    </row>
    <row r="11" spans="1:6">
      <c r="A11" s="367"/>
      <c r="B11" s="367"/>
      <c r="C11" s="231">
        <v>7</v>
      </c>
      <c r="D11" s="368"/>
      <c r="E11" s="271" t="s">
        <v>150</v>
      </c>
      <c r="F11" s="232" t="s">
        <v>205</v>
      </c>
    </row>
    <row r="12" spans="1:6">
      <c r="A12" s="367">
        <v>4</v>
      </c>
      <c r="B12" s="367" t="s">
        <v>155</v>
      </c>
      <c r="C12" s="231">
        <v>7</v>
      </c>
      <c r="D12" s="367" t="s">
        <v>154</v>
      </c>
      <c r="E12" s="271" t="s">
        <v>149</v>
      </c>
      <c r="F12" s="232" t="s">
        <v>206</v>
      </c>
    </row>
    <row r="13" spans="1:6">
      <c r="A13" s="367"/>
      <c r="B13" s="367"/>
      <c r="C13" s="231">
        <v>7</v>
      </c>
      <c r="D13" s="367"/>
      <c r="E13" s="271" t="s">
        <v>150</v>
      </c>
      <c r="F13" s="232" t="s">
        <v>205</v>
      </c>
    </row>
    <row r="14" spans="1:6" ht="25.5">
      <c r="A14" s="364">
        <v>6</v>
      </c>
      <c r="B14" s="364" t="s">
        <v>156</v>
      </c>
      <c r="C14" s="231">
        <v>1</v>
      </c>
      <c r="D14" s="367" t="s">
        <v>157</v>
      </c>
      <c r="E14" s="271" t="s">
        <v>149</v>
      </c>
      <c r="F14" s="232" t="s">
        <v>208</v>
      </c>
    </row>
    <row r="15" spans="1:6" ht="25.5">
      <c r="A15" s="365"/>
      <c r="B15" s="365"/>
      <c r="C15" s="231">
        <v>1</v>
      </c>
      <c r="D15" s="367"/>
      <c r="E15" s="271" t="s">
        <v>150</v>
      </c>
      <c r="F15" s="232" t="s">
        <v>209</v>
      </c>
    </row>
    <row r="16" spans="1:6" ht="25.5">
      <c r="A16" s="365"/>
      <c r="B16" s="365"/>
      <c r="C16" s="231">
        <v>2</v>
      </c>
      <c r="D16" s="367" t="s">
        <v>158</v>
      </c>
      <c r="E16" s="271" t="s">
        <v>149</v>
      </c>
      <c r="F16" s="232" t="s">
        <v>210</v>
      </c>
    </row>
    <row r="17" spans="1:6" ht="25.5">
      <c r="A17" s="365"/>
      <c r="B17" s="365"/>
      <c r="C17" s="231">
        <v>2</v>
      </c>
      <c r="D17" s="367"/>
      <c r="E17" s="271" t="s">
        <v>150</v>
      </c>
      <c r="F17" s="232" t="s">
        <v>211</v>
      </c>
    </row>
    <row r="18" spans="1:6" ht="51">
      <c r="A18" s="365"/>
      <c r="B18" s="365"/>
      <c r="C18" s="231">
        <v>8</v>
      </c>
      <c r="D18" s="367" t="s">
        <v>154</v>
      </c>
      <c r="E18" s="271" t="s">
        <v>149</v>
      </c>
      <c r="F18" s="232" t="s">
        <v>212</v>
      </c>
    </row>
    <row r="19" spans="1:6" ht="51">
      <c r="A19" s="366"/>
      <c r="B19" s="366"/>
      <c r="C19" s="231">
        <v>8</v>
      </c>
      <c r="D19" s="367"/>
      <c r="E19" s="271" t="s">
        <v>150</v>
      </c>
      <c r="F19" s="232" t="s">
        <v>213</v>
      </c>
    </row>
    <row r="20" spans="1:6">
      <c r="A20" s="230"/>
      <c r="B20" s="230"/>
      <c r="C20" s="230"/>
      <c r="D20" s="230"/>
      <c r="E20" s="230"/>
      <c r="F20" s="230"/>
    </row>
    <row r="21" spans="1:6">
      <c r="A21" s="363"/>
      <c r="B21" s="363"/>
      <c r="C21" s="363"/>
      <c r="D21" s="363"/>
      <c r="E21" s="363"/>
      <c r="F21" s="230"/>
    </row>
    <row r="22" spans="1:6">
      <c r="A22" s="230"/>
      <c r="B22" s="230"/>
      <c r="C22" s="230"/>
      <c r="D22" s="230"/>
      <c r="E22" s="230"/>
      <c r="F22" s="230"/>
    </row>
  </sheetData>
  <mergeCells count="18">
    <mergeCell ref="A6:A7"/>
    <mergeCell ref="B6:B7"/>
    <mergeCell ref="D6:D7"/>
    <mergeCell ref="A8:A9"/>
    <mergeCell ref="B8:B9"/>
    <mergeCell ref="D8:D9"/>
    <mergeCell ref="A10:A11"/>
    <mergeCell ref="B10:B11"/>
    <mergeCell ref="D10:D11"/>
    <mergeCell ref="A12:A13"/>
    <mergeCell ref="B12:B13"/>
    <mergeCell ref="D12:D13"/>
    <mergeCell ref="A21:E21"/>
    <mergeCell ref="A14:A19"/>
    <mergeCell ref="B14:B19"/>
    <mergeCell ref="D14:D15"/>
    <mergeCell ref="D16:D17"/>
    <mergeCell ref="D18:D19"/>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2:K44"/>
  <sheetViews>
    <sheetView tabSelected="1" workbookViewId="0">
      <selection activeCell="I38" sqref="I38"/>
    </sheetView>
  </sheetViews>
  <sheetFormatPr defaultRowHeight="15"/>
  <cols>
    <col min="3" max="3" width="9.140625" style="35"/>
    <col min="4" max="4" width="35.42578125" customWidth="1"/>
    <col min="5" max="5" width="13.42578125" style="35" customWidth="1"/>
    <col min="7" max="7" width="15.140625" customWidth="1"/>
    <col min="8" max="8" width="14.28515625" customWidth="1"/>
    <col min="9" max="9" width="15.28515625" customWidth="1"/>
  </cols>
  <sheetData>
    <row r="2" spans="1:9" ht="15.75">
      <c r="A2" s="28" t="s">
        <v>133</v>
      </c>
      <c r="B2" s="28"/>
      <c r="C2" s="47"/>
      <c r="D2" s="29"/>
    </row>
    <row r="4" spans="1:9" ht="27.75" customHeight="1">
      <c r="A4" s="372" t="s">
        <v>0</v>
      </c>
      <c r="B4" s="372" t="s">
        <v>1</v>
      </c>
      <c r="C4" s="372" t="s">
        <v>22</v>
      </c>
      <c r="D4" s="372" t="s">
        <v>23</v>
      </c>
      <c r="E4" s="373" t="s">
        <v>21</v>
      </c>
      <c r="F4" s="374"/>
      <c r="G4" s="374"/>
      <c r="H4" s="374"/>
      <c r="I4" s="374"/>
    </row>
    <row r="5" spans="1:9" ht="15" customHeight="1">
      <c r="A5" s="372"/>
      <c r="B5" s="372"/>
      <c r="C5" s="372"/>
      <c r="D5" s="372"/>
      <c r="E5" s="375" t="s">
        <v>2</v>
      </c>
      <c r="F5" s="375" t="s">
        <v>3</v>
      </c>
      <c r="G5" s="375" t="s">
        <v>24</v>
      </c>
      <c r="H5" s="375" t="s">
        <v>25</v>
      </c>
      <c r="I5" s="376" t="s">
        <v>26</v>
      </c>
    </row>
    <row r="6" spans="1:9">
      <c r="A6" s="372"/>
      <c r="B6" s="372"/>
      <c r="C6" s="372"/>
      <c r="D6" s="372"/>
      <c r="E6" s="372"/>
      <c r="F6" s="372"/>
      <c r="G6" s="372"/>
      <c r="H6" s="372"/>
      <c r="I6" s="376"/>
    </row>
    <row r="7" spans="1:9">
      <c r="A7" s="372"/>
      <c r="B7" s="372"/>
      <c r="C7" s="372"/>
      <c r="D7" s="372"/>
      <c r="E7" s="372"/>
      <c r="F7" s="372"/>
      <c r="G7" s="372"/>
      <c r="H7" s="372"/>
      <c r="I7" s="377"/>
    </row>
    <row r="8" spans="1:9">
      <c r="A8" s="30">
        <v>0</v>
      </c>
      <c r="B8" s="30">
        <v>1</v>
      </c>
      <c r="C8" s="30">
        <v>2</v>
      </c>
      <c r="D8" s="30">
        <v>3</v>
      </c>
      <c r="E8" s="30">
        <v>4</v>
      </c>
      <c r="F8" s="30">
        <v>5</v>
      </c>
      <c r="G8" s="30">
        <v>6</v>
      </c>
      <c r="H8" s="30" t="s">
        <v>218</v>
      </c>
      <c r="I8" s="30">
        <v>8</v>
      </c>
    </row>
    <row r="9" spans="1:9" ht="25.5" customHeight="1">
      <c r="A9" s="279">
        <v>1</v>
      </c>
      <c r="B9" s="378"/>
      <c r="C9" s="119"/>
      <c r="D9" s="38" t="s">
        <v>13</v>
      </c>
      <c r="E9" s="233"/>
      <c r="F9" s="38"/>
      <c r="G9" s="38"/>
      <c r="H9" s="38"/>
      <c r="I9" s="38"/>
    </row>
    <row r="10" spans="1:9" ht="42.75" customHeight="1">
      <c r="A10" s="280"/>
      <c r="B10" s="378"/>
      <c r="C10" s="119">
        <v>3</v>
      </c>
      <c r="D10" s="149" t="s">
        <v>12</v>
      </c>
      <c r="E10" s="37"/>
      <c r="F10" s="150"/>
      <c r="G10" s="151"/>
      <c r="H10" s="151"/>
      <c r="I10" s="151"/>
    </row>
    <row r="11" spans="1:9" ht="28.5" customHeight="1">
      <c r="A11" s="280"/>
      <c r="B11" s="378"/>
      <c r="C11" s="119"/>
      <c r="D11" s="136" t="s">
        <v>5</v>
      </c>
      <c r="E11" s="234" t="s">
        <v>176</v>
      </c>
      <c r="F11" s="250">
        <v>16</v>
      </c>
      <c r="G11" s="251">
        <v>10000</v>
      </c>
      <c r="H11" s="251">
        <f>F11*G11</f>
        <v>160000</v>
      </c>
      <c r="I11" s="138"/>
    </row>
    <row r="12" spans="1:9" ht="21.75" customHeight="1">
      <c r="A12" s="280"/>
      <c r="B12" s="378"/>
      <c r="C12" s="119"/>
      <c r="D12" s="136" t="s">
        <v>6</v>
      </c>
      <c r="E12" s="234" t="s">
        <v>192</v>
      </c>
      <c r="F12" s="250">
        <v>250</v>
      </c>
      <c r="G12" s="251">
        <v>125</v>
      </c>
      <c r="H12" s="251">
        <f>F12*G12</f>
        <v>31250</v>
      </c>
      <c r="I12" s="138"/>
    </row>
    <row r="13" spans="1:9" ht="28.5" customHeight="1">
      <c r="A13" s="280"/>
      <c r="B13" s="378"/>
      <c r="C13" s="119"/>
      <c r="D13" s="136" t="s">
        <v>7</v>
      </c>
      <c r="E13" s="234" t="s">
        <v>191</v>
      </c>
      <c r="F13" s="137"/>
      <c r="G13" s="138"/>
      <c r="H13" s="138"/>
      <c r="I13" s="138"/>
    </row>
    <row r="14" spans="1:9">
      <c r="A14" s="280"/>
      <c r="B14" s="378"/>
      <c r="C14" s="119"/>
      <c r="D14" s="136" t="s">
        <v>8</v>
      </c>
      <c r="E14" s="234" t="s">
        <v>191</v>
      </c>
      <c r="F14" s="137"/>
      <c r="G14" s="138"/>
      <c r="H14" s="138"/>
      <c r="I14" s="138"/>
    </row>
    <row r="15" spans="1:9">
      <c r="A15" s="280"/>
      <c r="B15" s="378"/>
      <c r="C15" s="270">
        <v>1</v>
      </c>
      <c r="D15" s="44" t="s">
        <v>215</v>
      </c>
      <c r="E15" s="272" t="s">
        <v>216</v>
      </c>
      <c r="F15" s="137"/>
      <c r="G15" s="138"/>
      <c r="H15" s="138"/>
      <c r="I15" s="138"/>
    </row>
    <row r="16" spans="1:9" ht="30">
      <c r="A16" s="280"/>
      <c r="B16" s="378"/>
      <c r="C16" s="119">
        <v>4</v>
      </c>
      <c r="D16" s="149" t="s">
        <v>16</v>
      </c>
      <c r="E16" s="37" t="s">
        <v>9</v>
      </c>
      <c r="F16" s="150"/>
      <c r="G16" s="151"/>
      <c r="H16" s="151"/>
      <c r="I16" s="151"/>
    </row>
    <row r="17" spans="1:11">
      <c r="A17" s="280"/>
      <c r="B17" s="378"/>
      <c r="C17" s="119"/>
      <c r="D17" s="140" t="s">
        <v>110</v>
      </c>
      <c r="E17" s="139" t="s">
        <v>169</v>
      </c>
      <c r="F17" s="134"/>
      <c r="G17" s="135"/>
      <c r="H17" s="135"/>
      <c r="I17" s="135"/>
    </row>
    <row r="18" spans="1:11">
      <c r="A18" s="280"/>
      <c r="B18" s="378"/>
      <c r="C18" s="119"/>
      <c r="D18" s="140" t="s">
        <v>111</v>
      </c>
      <c r="E18" s="139" t="s">
        <v>169</v>
      </c>
      <c r="F18" s="134"/>
      <c r="G18" s="135"/>
      <c r="H18" s="135"/>
      <c r="I18" s="135"/>
    </row>
    <row r="19" spans="1:11" ht="24.75" customHeight="1">
      <c r="A19" s="280"/>
      <c r="B19" s="378"/>
      <c r="C19" s="119"/>
      <c r="D19" s="140" t="s">
        <v>106</v>
      </c>
      <c r="E19" s="139" t="s">
        <v>170</v>
      </c>
      <c r="F19" s="134"/>
      <c r="G19" s="135"/>
      <c r="H19" s="135"/>
      <c r="I19" s="135"/>
    </row>
    <row r="20" spans="1:11" ht="18.75" customHeight="1">
      <c r="A20" s="280"/>
      <c r="B20" s="378"/>
      <c r="C20" s="119"/>
      <c r="D20" s="140" t="s">
        <v>107</v>
      </c>
      <c r="E20" s="139" t="s">
        <v>170</v>
      </c>
      <c r="F20" s="134"/>
      <c r="G20" s="135"/>
      <c r="H20" s="135"/>
      <c r="I20" s="135"/>
    </row>
    <row r="21" spans="1:11" ht="33.75" customHeight="1">
      <c r="A21" s="280"/>
      <c r="B21" s="378"/>
      <c r="C21" s="119"/>
      <c r="D21" s="141" t="s">
        <v>108</v>
      </c>
      <c r="E21" s="139" t="s">
        <v>171</v>
      </c>
      <c r="F21" s="134"/>
      <c r="G21" s="135"/>
      <c r="H21" s="135"/>
      <c r="I21" s="135"/>
    </row>
    <row r="22" spans="1:11" ht="26.25" customHeight="1">
      <c r="A22" s="280"/>
      <c r="B22" s="378"/>
      <c r="C22" s="119"/>
      <c r="D22" s="140" t="s">
        <v>109</v>
      </c>
      <c r="E22" s="139" t="s">
        <v>185</v>
      </c>
      <c r="F22" s="134"/>
      <c r="G22" s="135"/>
      <c r="H22" s="135"/>
      <c r="I22" s="135"/>
    </row>
    <row r="23" spans="1:11" ht="30">
      <c r="A23" s="280"/>
      <c r="B23" s="378"/>
      <c r="C23" s="119"/>
      <c r="D23" s="142" t="s">
        <v>112</v>
      </c>
      <c r="E23" s="139" t="s">
        <v>172</v>
      </c>
      <c r="F23" s="134"/>
      <c r="G23" s="135"/>
      <c r="H23" s="145"/>
      <c r="I23" s="135"/>
      <c r="J23" s="17"/>
      <c r="K23" s="17"/>
    </row>
    <row r="24" spans="1:11" ht="30.75" customHeight="1">
      <c r="A24" s="280"/>
      <c r="B24" s="378"/>
      <c r="C24" s="92">
        <v>8</v>
      </c>
      <c r="D24" s="149" t="s">
        <v>113</v>
      </c>
      <c r="E24" s="37" t="s">
        <v>9</v>
      </c>
      <c r="F24" s="150"/>
      <c r="G24" s="151"/>
      <c r="H24" s="152"/>
      <c r="I24" s="151"/>
      <c r="J24" s="17"/>
      <c r="K24" s="17"/>
    </row>
    <row r="25" spans="1:11" ht="30.75" customHeight="1">
      <c r="A25" s="280"/>
      <c r="B25" s="378"/>
      <c r="C25" s="92"/>
      <c r="D25" s="143" t="s">
        <v>116</v>
      </c>
      <c r="E25" s="185" t="s">
        <v>176</v>
      </c>
      <c r="F25" s="140"/>
      <c r="G25" s="140"/>
      <c r="H25" s="146"/>
      <c r="I25" s="148"/>
      <c r="J25" s="147"/>
      <c r="K25" s="17"/>
    </row>
    <row r="26" spans="1:11" ht="30.75" customHeight="1">
      <c r="A26" s="280"/>
      <c r="B26" s="378"/>
      <c r="C26" s="92"/>
      <c r="D26" s="140" t="s">
        <v>117</v>
      </c>
      <c r="E26" s="234" t="s">
        <v>175</v>
      </c>
      <c r="F26" s="140"/>
      <c r="G26" s="140"/>
      <c r="H26" s="383">
        <f>H27+H28</f>
        <v>750</v>
      </c>
      <c r="I26" s="139" t="s">
        <v>193</v>
      </c>
      <c r="J26" s="147"/>
      <c r="K26" s="17"/>
    </row>
    <row r="27" spans="1:11" ht="30.75" customHeight="1">
      <c r="A27" s="280"/>
      <c r="B27" s="378"/>
      <c r="C27" s="92"/>
      <c r="D27" s="380" t="s">
        <v>194</v>
      </c>
      <c r="E27" s="234" t="s">
        <v>173</v>
      </c>
      <c r="F27" s="234">
        <v>3</v>
      </c>
      <c r="G27" s="234">
        <v>150</v>
      </c>
      <c r="H27" s="383">
        <f>F27*G27</f>
        <v>450</v>
      </c>
      <c r="I27" s="148"/>
      <c r="J27" s="147"/>
      <c r="K27" s="17"/>
    </row>
    <row r="28" spans="1:11" ht="30.75" customHeight="1">
      <c r="A28" s="280"/>
      <c r="B28" s="378"/>
      <c r="C28" s="92"/>
      <c r="D28" s="380" t="s">
        <v>195</v>
      </c>
      <c r="E28" s="234" t="s">
        <v>173</v>
      </c>
      <c r="F28" s="234">
        <v>4</v>
      </c>
      <c r="G28" s="234">
        <v>75</v>
      </c>
      <c r="H28" s="383">
        <f>F28*G28</f>
        <v>300</v>
      </c>
      <c r="I28" s="148"/>
      <c r="J28" s="147"/>
      <c r="K28" s="17"/>
    </row>
    <row r="29" spans="1:11" ht="30.75" customHeight="1">
      <c r="A29" s="280"/>
      <c r="B29" s="378"/>
      <c r="C29" s="92"/>
      <c r="D29" s="140" t="s">
        <v>114</v>
      </c>
      <c r="E29" s="234" t="s">
        <v>9</v>
      </c>
      <c r="F29" s="234"/>
      <c r="G29" s="234"/>
      <c r="H29" s="383">
        <f>H30+H31</f>
        <v>14140</v>
      </c>
      <c r="I29" s="148"/>
      <c r="J29" s="147"/>
      <c r="K29" s="17"/>
    </row>
    <row r="30" spans="1:11" ht="30.75" customHeight="1">
      <c r="A30" s="280"/>
      <c r="B30" s="378"/>
      <c r="C30" s="92"/>
      <c r="D30" s="380" t="s">
        <v>196</v>
      </c>
      <c r="E30" s="234" t="s">
        <v>174</v>
      </c>
      <c r="F30" s="234">
        <v>7</v>
      </c>
      <c r="G30" s="234">
        <v>450</v>
      </c>
      <c r="H30" s="383">
        <f>F30*G30</f>
        <v>3150</v>
      </c>
      <c r="I30" s="148"/>
      <c r="J30" s="147"/>
      <c r="K30" s="17"/>
    </row>
    <row r="31" spans="1:11" ht="30.75" customHeight="1">
      <c r="A31" s="280"/>
      <c r="B31" s="378"/>
      <c r="C31" s="92"/>
      <c r="D31" s="380" t="s">
        <v>219</v>
      </c>
      <c r="E31" s="234" t="s">
        <v>174</v>
      </c>
      <c r="F31" s="234">
        <v>10</v>
      </c>
      <c r="G31" s="234">
        <v>1099</v>
      </c>
      <c r="H31" s="383">
        <f>F31*G31</f>
        <v>10990</v>
      </c>
      <c r="I31" s="148"/>
      <c r="J31" s="147"/>
      <c r="K31" s="17"/>
    </row>
    <row r="32" spans="1:11" ht="48.75" customHeight="1">
      <c r="A32" s="280"/>
      <c r="B32" s="378"/>
      <c r="C32" s="92"/>
      <c r="D32" s="140" t="s">
        <v>115</v>
      </c>
      <c r="E32" s="234" t="s">
        <v>174</v>
      </c>
      <c r="F32" s="140"/>
      <c r="G32" s="140"/>
      <c r="H32" s="146"/>
      <c r="I32" s="148"/>
      <c r="J32" s="147"/>
      <c r="K32" s="17"/>
    </row>
    <row r="33" spans="1:11" ht="30.75" customHeight="1">
      <c r="A33" s="280"/>
      <c r="B33" s="378"/>
      <c r="C33" s="92">
        <v>7</v>
      </c>
      <c r="D33" s="149" t="s">
        <v>14</v>
      </c>
      <c r="E33" s="37" t="s">
        <v>9</v>
      </c>
      <c r="F33" s="150"/>
      <c r="G33" s="151"/>
      <c r="H33" s="152"/>
      <c r="I33" s="151"/>
      <c r="J33" s="147"/>
      <c r="K33" s="17"/>
    </row>
    <row r="34" spans="1:11" ht="15" customHeight="1">
      <c r="A34" s="369" t="s">
        <v>32</v>
      </c>
      <c r="B34" s="370"/>
      <c r="C34" s="370"/>
      <c r="D34" s="370"/>
      <c r="E34" s="370"/>
      <c r="F34" s="370"/>
      <c r="G34" s="371"/>
      <c r="H34" s="121">
        <f>G9+G10+G13+G24</f>
        <v>0</v>
      </c>
      <c r="I34" s="121"/>
    </row>
    <row r="35" spans="1:11" ht="15.75">
      <c r="A35" s="122"/>
      <c r="B35" s="122" t="s">
        <v>33</v>
      </c>
      <c r="C35" s="123"/>
      <c r="D35" s="124"/>
      <c r="E35" s="132"/>
      <c r="F35" s="43"/>
      <c r="G35" s="43"/>
      <c r="H35" s="43"/>
      <c r="I35" s="43"/>
    </row>
    <row r="36" spans="1:11" ht="15.75">
      <c r="A36" s="122"/>
      <c r="B36" s="125" t="s">
        <v>34</v>
      </c>
      <c r="C36" s="126"/>
      <c r="D36" s="127"/>
      <c r="E36" s="132"/>
      <c r="F36" s="43"/>
      <c r="G36" s="43"/>
      <c r="H36" s="43"/>
      <c r="I36" s="43"/>
    </row>
    <row r="37" spans="1:11" ht="15.75">
      <c r="A37" s="122"/>
      <c r="B37" s="125" t="s">
        <v>217</v>
      </c>
      <c r="C37" s="126"/>
      <c r="D37" s="127"/>
      <c r="E37" s="132"/>
      <c r="F37" s="43"/>
      <c r="G37" s="43"/>
      <c r="H37" s="43"/>
      <c r="I37" s="43"/>
    </row>
    <row r="38" spans="1:11" ht="15.75">
      <c r="A38" s="122"/>
      <c r="B38" s="125" t="s">
        <v>35</v>
      </c>
      <c r="C38" s="126"/>
      <c r="D38" s="124"/>
      <c r="E38" s="132"/>
      <c r="F38" s="43"/>
      <c r="G38" s="43"/>
      <c r="H38" s="43"/>
      <c r="I38" s="43"/>
    </row>
    <row r="39" spans="1:11" ht="15.75">
      <c r="A39" s="122"/>
      <c r="B39" s="122"/>
      <c r="C39" s="123"/>
      <c r="D39" s="122"/>
      <c r="E39" s="132"/>
      <c r="F39" s="43"/>
      <c r="G39" s="43"/>
      <c r="H39" s="43"/>
      <c r="I39" s="43"/>
    </row>
    <row r="40" spans="1:11" ht="15.75">
      <c r="A40" s="43"/>
      <c r="B40" s="43"/>
      <c r="C40" s="132"/>
      <c r="D40" s="43"/>
      <c r="E40" s="132"/>
      <c r="F40" s="43"/>
      <c r="G40" s="43"/>
      <c r="H40" s="43"/>
      <c r="I40" s="43"/>
    </row>
    <row r="41" spans="1:11" ht="15.75">
      <c r="A41" s="43"/>
      <c r="B41" s="43"/>
      <c r="C41" s="132"/>
      <c r="D41" s="43"/>
      <c r="E41" s="132"/>
      <c r="F41" s="43"/>
      <c r="G41" s="43"/>
      <c r="H41" s="43"/>
      <c r="I41" s="43"/>
    </row>
    <row r="42" spans="1:11" ht="15.75">
      <c r="A42" s="43"/>
      <c r="B42" s="43"/>
      <c r="C42" s="132"/>
      <c r="D42" s="43"/>
      <c r="E42" s="132"/>
      <c r="F42" s="43"/>
      <c r="G42" s="43"/>
      <c r="H42" s="43"/>
      <c r="I42" s="43"/>
    </row>
    <row r="43" spans="1:11" ht="15.75">
      <c r="A43" s="43"/>
      <c r="B43" s="43"/>
      <c r="C43" s="132"/>
      <c r="D43" s="43"/>
      <c r="E43" s="132"/>
      <c r="F43" s="43"/>
      <c r="G43" s="43"/>
      <c r="H43" s="43"/>
      <c r="I43" s="43"/>
    </row>
    <row r="44" spans="1:11" ht="15.75">
      <c r="A44" s="43"/>
      <c r="B44" s="43"/>
      <c r="C44" s="132"/>
      <c r="D44" s="43"/>
      <c r="E44" s="132"/>
      <c r="F44" s="43"/>
      <c r="G44" s="43"/>
      <c r="H44" s="43"/>
      <c r="I44" s="43"/>
    </row>
  </sheetData>
  <mergeCells count="13">
    <mergeCell ref="A34:G34"/>
    <mergeCell ref="A4:A7"/>
    <mergeCell ref="B4:B7"/>
    <mergeCell ref="C4:C7"/>
    <mergeCell ref="D4:D7"/>
    <mergeCell ref="E4:I4"/>
    <mergeCell ref="E5:E7"/>
    <mergeCell ref="F5:F7"/>
    <mergeCell ref="G5:G7"/>
    <mergeCell ref="H5:H7"/>
    <mergeCell ref="I5:I7"/>
    <mergeCell ref="A9:A33"/>
    <mergeCell ref="B9:B33"/>
  </mergeCells>
  <pageMargins left="0.70866141732283472" right="0.70866141732283472" top="0.74803149606299213" bottom="0.74803149606299213" header="0.31496062992125984" footer="0.31496062992125984"/>
  <pageSetup paperSize="9" orientation="landscape" horizontalDpi="4294967294" verticalDpi="4294967294" r:id="rId1"/>
</worksheet>
</file>

<file path=xl/worksheets/sheet8.xml><?xml version="1.0" encoding="utf-8"?>
<worksheet xmlns="http://schemas.openxmlformats.org/spreadsheetml/2006/main" xmlns:r="http://schemas.openxmlformats.org/officeDocument/2006/relationships">
  <dimension ref="A2:I28"/>
  <sheetViews>
    <sheetView workbookViewId="0">
      <selection activeCell="I15" sqref="I15"/>
    </sheetView>
  </sheetViews>
  <sheetFormatPr defaultRowHeight="15"/>
  <cols>
    <col min="3" max="3" width="9.140625" style="35"/>
    <col min="4" max="4" width="23.5703125" customWidth="1"/>
    <col min="5" max="5" width="22.7109375" customWidth="1"/>
    <col min="7" max="7" width="15.140625" customWidth="1"/>
    <col min="8" max="8" width="14.28515625" customWidth="1"/>
    <col min="9" max="9" width="15.28515625" customWidth="1"/>
  </cols>
  <sheetData>
    <row r="2" spans="1:9" ht="15.75">
      <c r="A2" s="28" t="s">
        <v>105</v>
      </c>
      <c r="B2" s="28"/>
      <c r="C2" s="47"/>
      <c r="D2" s="29"/>
    </row>
    <row r="3" spans="1:9">
      <c r="I3" s="235" t="s">
        <v>162</v>
      </c>
    </row>
    <row r="4" spans="1:9" ht="27.75" customHeight="1">
      <c r="A4" s="372" t="s">
        <v>0</v>
      </c>
      <c r="B4" s="372" t="s">
        <v>1</v>
      </c>
      <c r="C4" s="372" t="s">
        <v>22</v>
      </c>
      <c r="D4" s="372" t="s">
        <v>23</v>
      </c>
      <c r="E4" s="373" t="s">
        <v>161</v>
      </c>
      <c r="F4" s="374"/>
      <c r="G4" s="374"/>
      <c r="H4" s="374"/>
      <c r="I4" s="374"/>
    </row>
    <row r="5" spans="1:9" ht="15" customHeight="1">
      <c r="A5" s="372"/>
      <c r="B5" s="372"/>
      <c r="C5" s="372"/>
      <c r="D5" s="372"/>
      <c r="E5" s="375" t="s">
        <v>2</v>
      </c>
      <c r="F5" s="375" t="s">
        <v>3</v>
      </c>
      <c r="G5" s="375" t="s">
        <v>24</v>
      </c>
      <c r="H5" s="375" t="s">
        <v>25</v>
      </c>
      <c r="I5" s="376" t="s">
        <v>26</v>
      </c>
    </row>
    <row r="6" spans="1:9">
      <c r="A6" s="372"/>
      <c r="B6" s="372"/>
      <c r="C6" s="372"/>
      <c r="D6" s="372"/>
      <c r="E6" s="372"/>
      <c r="F6" s="372"/>
      <c r="G6" s="372"/>
      <c r="H6" s="372"/>
      <c r="I6" s="376"/>
    </row>
    <row r="7" spans="1:9">
      <c r="A7" s="372"/>
      <c r="B7" s="372"/>
      <c r="C7" s="372"/>
      <c r="D7" s="372"/>
      <c r="E7" s="372"/>
      <c r="F7" s="372"/>
      <c r="G7" s="372"/>
      <c r="H7" s="372"/>
      <c r="I7" s="377"/>
    </row>
    <row r="8" spans="1:9">
      <c r="A8" s="30">
        <v>0</v>
      </c>
      <c r="B8" s="30">
        <v>1</v>
      </c>
      <c r="C8" s="30">
        <v>2</v>
      </c>
      <c r="D8" s="30">
        <v>3</v>
      </c>
      <c r="E8" s="30">
        <v>4</v>
      </c>
      <c r="F8" s="30">
        <v>5</v>
      </c>
      <c r="G8" s="30">
        <v>6</v>
      </c>
      <c r="H8" s="30" t="s">
        <v>218</v>
      </c>
      <c r="I8" s="30">
        <v>8</v>
      </c>
    </row>
    <row r="9" spans="1:9" ht="47.25" customHeight="1">
      <c r="A9" s="279">
        <v>1</v>
      </c>
      <c r="B9" s="378" t="s">
        <v>27</v>
      </c>
      <c r="C9" s="46">
        <v>1</v>
      </c>
      <c r="D9" s="38" t="s">
        <v>18</v>
      </c>
      <c r="E9" s="36" t="s">
        <v>178</v>
      </c>
      <c r="F9" s="39">
        <v>1</v>
      </c>
      <c r="G9" s="40">
        <v>35000</v>
      </c>
      <c r="H9" s="40">
        <f>F9*G9</f>
        <v>35000</v>
      </c>
      <c r="I9" s="37" t="s">
        <v>28</v>
      </c>
    </row>
    <row r="10" spans="1:9">
      <c r="A10" s="280"/>
      <c r="B10" s="378"/>
      <c r="C10" s="46">
        <v>1</v>
      </c>
      <c r="D10" s="44" t="s">
        <v>180</v>
      </c>
      <c r="E10" s="36" t="s">
        <v>179</v>
      </c>
      <c r="F10" s="39">
        <v>1</v>
      </c>
      <c r="G10" s="40">
        <v>20000</v>
      </c>
      <c r="H10" s="40">
        <f>G10</f>
        <v>20000</v>
      </c>
      <c r="I10" s="37"/>
    </row>
    <row r="11" spans="1:9" ht="78.75" customHeight="1">
      <c r="A11" s="280"/>
      <c r="B11" s="378"/>
      <c r="C11" s="26">
        <v>2</v>
      </c>
      <c r="D11" s="44" t="s">
        <v>181</v>
      </c>
      <c r="E11" s="39"/>
      <c r="F11" s="39"/>
      <c r="G11" s="40"/>
      <c r="H11" s="40">
        <f>H12+H13</f>
        <v>20000</v>
      </c>
      <c r="I11" s="39"/>
    </row>
    <row r="12" spans="1:9" ht="28.5" customHeight="1">
      <c r="A12" s="280"/>
      <c r="B12" s="378"/>
      <c r="C12" s="26"/>
      <c r="D12" s="53" t="s">
        <v>36</v>
      </c>
      <c r="E12" s="54" t="s">
        <v>168</v>
      </c>
      <c r="F12" s="54">
        <v>2</v>
      </c>
      <c r="G12" s="55">
        <v>5000</v>
      </c>
      <c r="H12" s="55">
        <f>F12*G12</f>
        <v>10000</v>
      </c>
      <c r="I12" s="54"/>
    </row>
    <row r="13" spans="1:9" ht="21.75" customHeight="1">
      <c r="A13" s="280"/>
      <c r="B13" s="378"/>
      <c r="C13" s="26"/>
      <c r="D13" s="53" t="s">
        <v>37</v>
      </c>
      <c r="E13" s="54" t="s">
        <v>177</v>
      </c>
      <c r="F13" s="54">
        <v>10</v>
      </c>
      <c r="G13" s="55">
        <v>1000</v>
      </c>
      <c r="H13" s="55">
        <f>F13*G13</f>
        <v>10000</v>
      </c>
      <c r="I13" s="54"/>
    </row>
    <row r="14" spans="1:9" ht="44.25" customHeight="1">
      <c r="A14" s="280"/>
      <c r="B14" s="378"/>
      <c r="C14" s="26">
        <v>10</v>
      </c>
      <c r="D14" s="42" t="s">
        <v>163</v>
      </c>
      <c r="E14" s="36"/>
      <c r="F14" s="36">
        <v>1</v>
      </c>
      <c r="G14" s="56"/>
      <c r="H14" s="56">
        <f>SUM(H15:H18)</f>
        <v>121000</v>
      </c>
      <c r="I14" s="36"/>
    </row>
    <row r="15" spans="1:9" ht="15.75">
      <c r="A15" s="280"/>
      <c r="B15" s="378"/>
      <c r="C15" s="26"/>
      <c r="D15" s="41" t="s">
        <v>164</v>
      </c>
      <c r="E15" s="54" t="s">
        <v>38</v>
      </c>
      <c r="F15" s="54">
        <v>150</v>
      </c>
      <c r="G15" s="55">
        <v>300</v>
      </c>
      <c r="H15" s="55">
        <f>F15*G15</f>
        <v>45000</v>
      </c>
      <c r="I15" s="54"/>
    </row>
    <row r="16" spans="1:9" ht="15.75">
      <c r="A16" s="280"/>
      <c r="B16" s="378"/>
      <c r="C16" s="26"/>
      <c r="D16" s="41" t="s">
        <v>165</v>
      </c>
      <c r="E16" s="54" t="s">
        <v>38</v>
      </c>
      <c r="F16" s="54">
        <v>200</v>
      </c>
      <c r="G16" s="55">
        <v>325</v>
      </c>
      <c r="H16" s="55">
        <f>F16*G16</f>
        <v>65000</v>
      </c>
      <c r="I16" s="57"/>
    </row>
    <row r="17" spans="1:9" ht="30">
      <c r="A17" s="280"/>
      <c r="B17" s="378"/>
      <c r="C17" s="26"/>
      <c r="D17" s="236" t="s">
        <v>166</v>
      </c>
      <c r="E17" s="58" t="s">
        <v>167</v>
      </c>
      <c r="F17" s="58">
        <v>1</v>
      </c>
      <c r="G17" s="59">
        <f>F16*20*2</f>
        <v>8000</v>
      </c>
      <c r="H17" s="55">
        <f>F17*G17</f>
        <v>8000</v>
      </c>
      <c r="I17" s="54"/>
    </row>
    <row r="18" spans="1:9" ht="15.75">
      <c r="A18" s="280"/>
      <c r="B18" s="378"/>
      <c r="C18" s="26"/>
      <c r="D18" s="41" t="s">
        <v>30</v>
      </c>
      <c r="E18" s="54" t="s">
        <v>177</v>
      </c>
      <c r="F18" s="54">
        <v>2</v>
      </c>
      <c r="G18" s="55">
        <v>1500</v>
      </c>
      <c r="H18" s="55">
        <f>F18*G18</f>
        <v>3000</v>
      </c>
      <c r="I18" s="54"/>
    </row>
    <row r="19" spans="1:9" ht="60">
      <c r="A19" s="280"/>
      <c r="B19" s="378"/>
      <c r="C19" s="27">
        <v>10</v>
      </c>
      <c r="D19" s="44" t="s">
        <v>160</v>
      </c>
      <c r="E19" s="39" t="s">
        <v>39</v>
      </c>
      <c r="F19" s="39"/>
      <c r="G19" s="40"/>
      <c r="H19" s="40">
        <f>SUM(H20:H22)</f>
        <v>31500</v>
      </c>
      <c r="I19" s="39"/>
    </row>
    <row r="20" spans="1:9">
      <c r="A20" s="280"/>
      <c r="B20" s="378"/>
      <c r="C20" s="27"/>
      <c r="D20" s="45" t="s">
        <v>29</v>
      </c>
      <c r="E20" s="54" t="s">
        <v>38</v>
      </c>
      <c r="F20" s="54">
        <v>5</v>
      </c>
      <c r="G20" s="55">
        <f>5*150*4.5</f>
        <v>3375</v>
      </c>
      <c r="H20" s="55">
        <f>F20*G20</f>
        <v>16875</v>
      </c>
      <c r="I20" s="54"/>
    </row>
    <row r="21" spans="1:9" ht="15.75">
      <c r="A21" s="280"/>
      <c r="B21" s="378"/>
      <c r="C21" s="27"/>
      <c r="D21" s="41" t="s">
        <v>31</v>
      </c>
      <c r="E21" s="54" t="s">
        <v>38</v>
      </c>
      <c r="F21" s="54">
        <v>5</v>
      </c>
      <c r="G21" s="55">
        <f>2*200*4.5</f>
        <v>1800</v>
      </c>
      <c r="H21" s="55">
        <f>F21*G21</f>
        <v>9000</v>
      </c>
      <c r="I21" s="54"/>
    </row>
    <row r="22" spans="1:9">
      <c r="A22" s="280"/>
      <c r="B22" s="279"/>
      <c r="C22" s="50"/>
      <c r="D22" s="51" t="s">
        <v>40</v>
      </c>
      <c r="E22" s="60" t="s">
        <v>38</v>
      </c>
      <c r="F22" s="60">
        <v>5</v>
      </c>
      <c r="G22" s="60">
        <f>5*50*4.5</f>
        <v>1125</v>
      </c>
      <c r="H22" s="61">
        <f>F22*G22</f>
        <v>5625</v>
      </c>
      <c r="I22" s="60"/>
    </row>
    <row r="23" spans="1:9">
      <c r="A23" s="379" t="s">
        <v>32</v>
      </c>
      <c r="B23" s="379"/>
      <c r="C23" s="379"/>
      <c r="D23" s="379"/>
      <c r="E23" s="379"/>
      <c r="F23" s="379"/>
      <c r="G23" s="379"/>
      <c r="H23" s="228">
        <f>H9+H10+H11+H14+H19</f>
        <v>227500</v>
      </c>
      <c r="I23" s="52"/>
    </row>
    <row r="24" spans="1:9" ht="15.75">
      <c r="A24" s="31"/>
      <c r="B24" s="31" t="s">
        <v>33</v>
      </c>
      <c r="C24" s="48"/>
      <c r="D24" s="32"/>
    </row>
    <row r="25" spans="1:9" ht="15.75">
      <c r="A25" s="31"/>
      <c r="B25" s="33" t="s">
        <v>34</v>
      </c>
      <c r="C25" s="49"/>
      <c r="D25" s="34"/>
    </row>
    <row r="26" spans="1:9" ht="15.75">
      <c r="A26" s="31"/>
      <c r="B26" s="33" t="s">
        <v>217</v>
      </c>
      <c r="C26" s="49"/>
      <c r="D26" s="34"/>
    </row>
    <row r="27" spans="1:9" ht="15.75">
      <c r="A27" s="31"/>
      <c r="B27" s="33" t="s">
        <v>35</v>
      </c>
      <c r="C27" s="49"/>
      <c r="D27" s="32"/>
    </row>
    <row r="28" spans="1:9" ht="15.75">
      <c r="A28" s="31"/>
      <c r="B28" s="31"/>
      <c r="C28" s="48"/>
      <c r="D28" s="31"/>
    </row>
  </sheetData>
  <mergeCells count="13">
    <mergeCell ref="A9:A22"/>
    <mergeCell ref="A23:G23"/>
    <mergeCell ref="D4:D7"/>
    <mergeCell ref="C4:C7"/>
    <mergeCell ref="B4:B7"/>
    <mergeCell ref="A4:A7"/>
    <mergeCell ref="B9:B22"/>
    <mergeCell ref="E4:I4"/>
    <mergeCell ref="E5:E7"/>
    <mergeCell ref="F5:F7"/>
    <mergeCell ref="G5:G7"/>
    <mergeCell ref="H5:H7"/>
    <mergeCell ref="I5:I7"/>
  </mergeCells>
  <pageMargins left="0.70866141732283472" right="0.70866141732283472" top="0.74803149606299213" bottom="0.74803149606299213" header="0.31496062992125984" footer="0.31496062992125984"/>
  <pageSetup paperSize="9" orientation="landscape" horizontalDpi="4294967294" verticalDpi="4294967294" r:id="rId1"/>
</worksheet>
</file>

<file path=xl/worksheets/sheet9.xml><?xml version="1.0" encoding="utf-8"?>
<worksheet xmlns="http://schemas.openxmlformats.org/spreadsheetml/2006/main" xmlns:r="http://schemas.openxmlformats.org/officeDocument/2006/relationships">
  <dimension ref="A1"/>
  <sheetViews>
    <sheetView workbookViewId="0">
      <selection activeCell="L41" sqref="L41"/>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7.1</vt:lpstr>
      <vt:lpstr>7.2.1</vt:lpstr>
      <vt:lpstr>7.2.N</vt:lpstr>
      <vt:lpstr>7.3</vt:lpstr>
      <vt:lpstr>7.4.1</vt:lpstr>
      <vt:lpstr>7.5.1</vt:lpstr>
      <vt:lpstr>Fundamentarea Mng si adm</vt:lpstr>
      <vt:lpstr>Fundamentarea Rezultatului 1</vt:lpstr>
      <vt:lpstr>Fundamentarea  Rezultatului n</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maria.petre</dc:creator>
  <cp:lastModifiedBy>roxana.chitu</cp:lastModifiedBy>
  <cp:lastPrinted>2015-08-15T06:53:38Z</cp:lastPrinted>
  <dcterms:created xsi:type="dcterms:W3CDTF">2015-08-14T11:18:43Z</dcterms:created>
  <dcterms:modified xsi:type="dcterms:W3CDTF">2015-08-20T10:44:43Z</dcterms:modified>
</cp:coreProperties>
</file>